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1\Annexes-documents (élève)\"/>
    </mc:Choice>
  </mc:AlternateContent>
  <bookViews>
    <workbookView xWindow="120" yWindow="96" windowWidth="28512" windowHeight="12588" tabRatio="866"/>
  </bookViews>
  <sheets>
    <sheet name="Appli4" sheetId="3" r:id="rId1"/>
  </sheets>
  <calcPr calcId="162913"/>
</workbook>
</file>

<file path=xl/calcChain.xml><?xml version="1.0" encoding="utf-8"?>
<calcChain xmlns="http://schemas.openxmlformats.org/spreadsheetml/2006/main">
  <c r="D45" i="3" l="1"/>
  <c r="D47" i="3" s="1"/>
  <c r="C47" i="3"/>
  <c r="B46" i="3"/>
  <c r="H46" i="3" s="1"/>
  <c r="B45" i="3"/>
  <c r="H44" i="3"/>
  <c r="H37" i="3"/>
  <c r="B38" i="3"/>
  <c r="G38" i="3"/>
  <c r="F38" i="3"/>
  <c r="E38" i="3"/>
  <c r="D38" i="3"/>
  <c r="C38" i="3"/>
  <c r="C32" i="3"/>
  <c r="C31" i="3"/>
  <c r="C30" i="3"/>
  <c r="D30" i="3" s="1"/>
  <c r="B33" i="3"/>
  <c r="H22" i="3"/>
  <c r="H23" i="3"/>
  <c r="G24" i="3"/>
  <c r="G25" i="3" s="1"/>
  <c r="G52" i="3" s="1"/>
  <c r="F24" i="3"/>
  <c r="F25" i="3" s="1"/>
  <c r="E24" i="3"/>
  <c r="E25" i="3" s="1"/>
  <c r="D24" i="3"/>
  <c r="D25" i="3"/>
  <c r="C24" i="3"/>
  <c r="B24" i="3"/>
  <c r="B25" i="3" s="1"/>
  <c r="B52" i="3" s="1"/>
  <c r="H21" i="3"/>
  <c r="C14" i="3"/>
  <c r="C15" i="3" s="1"/>
  <c r="D14" i="3"/>
  <c r="E14" i="3"/>
  <c r="F14" i="3"/>
  <c r="G14" i="3"/>
  <c r="B14" i="3"/>
  <c r="H13" i="3"/>
  <c r="H12" i="3"/>
  <c r="H11" i="3"/>
  <c r="C9" i="3"/>
  <c r="D9" i="3"/>
  <c r="E9" i="3"/>
  <c r="F9" i="3"/>
  <c r="F15" i="3" s="1"/>
  <c r="F16" i="3" s="1"/>
  <c r="F51" i="3" s="1"/>
  <c r="G9" i="3"/>
  <c r="B9" i="3"/>
  <c r="B15" i="3" s="1"/>
  <c r="H7" i="3"/>
  <c r="H8" i="3"/>
  <c r="H6" i="3"/>
  <c r="G39" i="3"/>
  <c r="G40" i="3" s="1"/>
  <c r="G53" i="3"/>
  <c r="F39" i="3"/>
  <c r="F53" i="3" s="1"/>
  <c r="E39" i="3"/>
  <c r="E53" i="3" s="1"/>
  <c r="E40" i="3"/>
  <c r="D39" i="3"/>
  <c r="D40" i="3" s="1"/>
  <c r="C39" i="3"/>
  <c r="C40" i="3" s="1"/>
  <c r="B39" i="3"/>
  <c r="D15" i="3"/>
  <c r="D16" i="3" s="1"/>
  <c r="B47" i="3"/>
  <c r="E45" i="3"/>
  <c r="F45" i="3"/>
  <c r="F47" i="3" s="1"/>
  <c r="G45" i="3"/>
  <c r="G47" i="3" s="1"/>
  <c r="B40" i="3"/>
  <c r="D31" i="3"/>
  <c r="E31" i="3" s="1"/>
  <c r="F31" i="3" s="1"/>
  <c r="E47" i="3"/>
  <c r="H47" i="3" l="1"/>
  <c r="C26" i="3"/>
  <c r="H39" i="3"/>
  <c r="D26" i="3"/>
  <c r="F52" i="3"/>
  <c r="H45" i="3"/>
  <c r="D52" i="3"/>
  <c r="B26" i="3"/>
  <c r="B53" i="3"/>
  <c r="D53" i="3"/>
  <c r="F40" i="3"/>
  <c r="H14" i="3"/>
  <c r="C25" i="3"/>
  <c r="C52" i="3" s="1"/>
  <c r="H38" i="3"/>
  <c r="C16" i="3"/>
  <c r="C51" i="3" s="1"/>
  <c r="G31" i="3"/>
  <c r="H31" i="3" s="1"/>
  <c r="D51" i="3"/>
  <c r="D17" i="3"/>
  <c r="E30" i="3"/>
  <c r="B16" i="3"/>
  <c r="B51" i="3" s="1"/>
  <c r="B55" i="3" s="1"/>
  <c r="H25" i="3"/>
  <c r="E52" i="3"/>
  <c r="E26" i="3"/>
  <c r="G15" i="3"/>
  <c r="C53" i="3"/>
  <c r="H40" i="3"/>
  <c r="F17" i="3"/>
  <c r="C33" i="3"/>
  <c r="H9" i="3"/>
  <c r="D32" i="3"/>
  <c r="H24" i="3"/>
  <c r="G26" i="3"/>
  <c r="E15" i="3"/>
  <c r="F26" i="3"/>
  <c r="E16" i="3" l="1"/>
  <c r="E51" i="3" s="1"/>
  <c r="E17" i="3"/>
  <c r="B56" i="3"/>
  <c r="C54" i="3" s="1"/>
  <c r="C55" i="3" s="1"/>
  <c r="E32" i="3"/>
  <c r="H15" i="3"/>
  <c r="E33" i="3"/>
  <c r="F30" i="3"/>
  <c r="H26" i="3"/>
  <c r="G16" i="3"/>
  <c r="G51" i="3" s="1"/>
  <c r="B17" i="3"/>
  <c r="D33" i="3"/>
  <c r="C17" i="3"/>
  <c r="C56" i="3" l="1"/>
  <c r="D54" i="3" s="1"/>
  <c r="D55" i="3" s="1"/>
  <c r="H16" i="3"/>
  <c r="H17" i="3"/>
  <c r="G17" i="3"/>
  <c r="G30" i="3"/>
  <c r="F32" i="3"/>
  <c r="G32" i="3" l="1"/>
  <c r="F33" i="3"/>
  <c r="D56" i="3"/>
  <c r="E54" i="3" s="1"/>
  <c r="E55" i="3" s="1"/>
  <c r="H30" i="3"/>
  <c r="E56" i="3" l="1"/>
  <c r="F54" i="3" s="1"/>
  <c r="F55" i="3" s="1"/>
  <c r="G33" i="3"/>
  <c r="H33" i="3" s="1"/>
  <c r="H32" i="3"/>
  <c r="F56" i="3" l="1"/>
  <c r="G54" i="3" s="1"/>
  <c r="G55" i="3" s="1"/>
  <c r="G56" i="3" s="1"/>
</calcChain>
</file>

<file path=xl/sharedStrings.xml><?xml version="1.0" encoding="utf-8"?>
<sst xmlns="http://schemas.openxmlformats.org/spreadsheetml/2006/main" count="85" uniqueCount="39">
  <si>
    <t>01</t>
  </si>
  <si>
    <t>02</t>
  </si>
  <si>
    <t>03</t>
  </si>
  <si>
    <t>04</t>
  </si>
  <si>
    <t>05</t>
  </si>
  <si>
    <t>06</t>
  </si>
  <si>
    <t>Total</t>
  </si>
  <si>
    <t>TVA collectée</t>
  </si>
  <si>
    <t>Total TTC</t>
  </si>
  <si>
    <t>Total HT</t>
  </si>
  <si>
    <t>TVA à décaisser</t>
  </si>
  <si>
    <t>Professionnels</t>
  </si>
  <si>
    <t>Plantes</t>
  </si>
  <si>
    <t>Fleurs coupées</t>
  </si>
  <si>
    <t>Décoration</t>
  </si>
  <si>
    <t>Particuliers</t>
  </si>
  <si>
    <t>Sous total</t>
  </si>
  <si>
    <t>Tva collectée</t>
  </si>
  <si>
    <t>Tva déductible</t>
  </si>
  <si>
    <t>Salaires nets</t>
  </si>
  <si>
    <t>Charges sociales</t>
  </si>
  <si>
    <t>Charges diverses</t>
  </si>
  <si>
    <t>Emprunt</t>
  </si>
  <si>
    <t>Mensualités</t>
  </si>
  <si>
    <t>Crédit de TVA mois -1</t>
  </si>
  <si>
    <t xml:space="preserve"> ou crédit à reporter</t>
  </si>
  <si>
    <t>Document 1 : Budgets des ventes, des achats et autres budgets</t>
  </si>
  <si>
    <t>Budget des ventes - Semestre 1 - Année N+1</t>
  </si>
  <si>
    <t>Budget des achats - Semestre 1 - Année N+1</t>
  </si>
  <si>
    <t>Budget des autres charges - Semestre 1 - Année N+1</t>
  </si>
  <si>
    <t>Budget des investissements - Semestre 1 - Année N+1</t>
  </si>
  <si>
    <t>Budget de financement - Semestre 1 - Année N+1</t>
  </si>
  <si>
    <t>Budget de TVA - Semestre 1 - Année N+1</t>
  </si>
  <si>
    <t>Investissements</t>
  </si>
  <si>
    <t>Remboursement emprunt</t>
  </si>
  <si>
    <t>Intérets</t>
  </si>
  <si>
    <t>TVA déductible sur charges</t>
  </si>
  <si>
    <t>TVA déductible sur immos</t>
  </si>
  <si>
    <t>TVA déductible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</si>
</sst>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" applyNumberFormat="0" applyAlignment="0" applyProtection="0"/>
    <xf numFmtId="0" fontId="5" fillId="0" borderId="3" applyNumberFormat="0" applyFill="0" applyAlignment="0" applyProtection="0"/>
    <xf numFmtId="0" fontId="6" fillId="27" borderId="2" applyNumberFormat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26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31" borderId="9" applyNumberFormat="0" applyAlignment="0" applyProtection="0"/>
  </cellStyleXfs>
  <cellXfs count="62">
    <xf numFmtId="0" fontId="0" fillId="0" borderId="0" xfId="0"/>
    <xf numFmtId="3" fontId="0" fillId="0" borderId="0" xfId="0" applyNumberFormat="1"/>
    <xf numFmtId="3" fontId="16" fillId="0" borderId="14" xfId="0" applyNumberFormat="1" applyFont="1" applyFill="1" applyBorder="1" applyAlignment="1">
      <alignment horizontal="center"/>
    </xf>
    <xf numFmtId="3" fontId="16" fillId="0" borderId="15" xfId="0" applyNumberFormat="1" applyFont="1" applyFill="1" applyBorder="1" applyAlignment="1">
      <alignment horizontal="center"/>
    </xf>
    <xf numFmtId="0" fontId="0" fillId="0" borderId="13" xfId="0" applyFont="1" applyFill="1" applyBorder="1"/>
    <xf numFmtId="3" fontId="0" fillId="0" borderId="14" xfId="0" applyNumberFormat="1" applyFont="1" applyFill="1" applyBorder="1" applyAlignment="1">
      <alignment horizontal="right"/>
    </xf>
    <xf numFmtId="3" fontId="0" fillId="0" borderId="15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3" fontId="0" fillId="0" borderId="14" xfId="0" applyNumberFormat="1" applyBorder="1"/>
    <xf numFmtId="3" fontId="0" fillId="0" borderId="17" xfId="0" applyNumberFormat="1" applyBorder="1"/>
    <xf numFmtId="3" fontId="0" fillId="0" borderId="18" xfId="0" applyNumberFormat="1" applyFont="1" applyFill="1" applyBorder="1" applyAlignment="1">
      <alignment horizontal="right"/>
    </xf>
    <xf numFmtId="0" fontId="0" fillId="0" borderId="13" xfId="0" applyFill="1" applyBorder="1"/>
    <xf numFmtId="0" fontId="0" fillId="0" borderId="13" xfId="0" applyBorder="1"/>
    <xf numFmtId="0" fontId="0" fillId="0" borderId="13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3" fontId="0" fillId="0" borderId="15" xfId="0" applyNumberFormat="1" applyBorder="1"/>
    <xf numFmtId="3" fontId="16" fillId="0" borderId="19" xfId="0" applyNumberFormat="1" applyFont="1" applyFill="1" applyBorder="1" applyAlignment="1">
      <alignment horizontal="right"/>
    </xf>
    <xf numFmtId="0" fontId="19" fillId="0" borderId="0" xfId="0" applyFont="1"/>
    <xf numFmtId="0" fontId="16" fillId="0" borderId="0" xfId="0" applyFont="1" applyFill="1" applyBorder="1"/>
    <xf numFmtId="0" fontId="16" fillId="0" borderId="10" xfId="0" applyFont="1" applyFill="1" applyBorder="1" applyAlignment="1">
      <alignment horizontal="center"/>
    </xf>
    <xf numFmtId="49" fontId="17" fillId="32" borderId="10" xfId="0" applyNumberFormat="1" applyFont="1" applyFill="1" applyBorder="1" applyAlignment="1">
      <alignment horizontal="center"/>
    </xf>
    <xf numFmtId="49" fontId="17" fillId="32" borderId="11" xfId="0" applyNumberFormat="1" applyFont="1" applyFill="1" applyBorder="1" applyAlignment="1">
      <alignment horizontal="center"/>
    </xf>
    <xf numFmtId="49" fontId="17" fillId="32" borderId="12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3" fontId="16" fillId="33" borderId="17" xfId="0" applyNumberFormat="1" applyFont="1" applyFill="1" applyBorder="1"/>
    <xf numFmtId="0" fontId="16" fillId="33" borderId="13" xfId="0" applyFont="1" applyFill="1" applyBorder="1" applyAlignment="1">
      <alignment horizontal="right"/>
    </xf>
    <xf numFmtId="0" fontId="16" fillId="33" borderId="16" xfId="0" applyFont="1" applyFill="1" applyBorder="1" applyAlignment="1">
      <alignment horizontal="right"/>
    </xf>
    <xf numFmtId="3" fontId="0" fillId="33" borderId="14" xfId="0" applyNumberFormat="1" applyFill="1" applyBorder="1"/>
    <xf numFmtId="3" fontId="0" fillId="33" borderId="15" xfId="0" applyNumberFormat="1" applyFont="1" applyFill="1" applyBorder="1" applyAlignment="1">
      <alignment horizontal="right"/>
    </xf>
    <xf numFmtId="3" fontId="16" fillId="33" borderId="18" xfId="0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23" xfId="0" applyFont="1" applyFill="1" applyBorder="1"/>
    <xf numFmtId="3" fontId="0" fillId="0" borderId="24" xfId="0" applyNumberFormat="1" applyFont="1" applyFill="1" applyBorder="1" applyAlignment="1">
      <alignment horizontal="right"/>
    </xf>
    <xf numFmtId="3" fontId="0" fillId="0" borderId="25" xfId="0" applyNumberFormat="1" applyFont="1" applyFill="1" applyBorder="1" applyAlignment="1">
      <alignment horizontal="right"/>
    </xf>
    <xf numFmtId="3" fontId="16" fillId="0" borderId="27" xfId="0" applyNumberFormat="1" applyFont="1" applyFill="1" applyBorder="1" applyAlignment="1">
      <alignment horizontal="right"/>
    </xf>
    <xf numFmtId="3" fontId="16" fillId="0" borderId="28" xfId="0" applyNumberFormat="1" applyFont="1" applyFill="1" applyBorder="1" applyAlignment="1">
      <alignment horizontal="right"/>
    </xf>
    <xf numFmtId="0" fontId="16" fillId="33" borderId="29" xfId="0" applyFont="1" applyFill="1" applyBorder="1" applyAlignment="1">
      <alignment horizontal="right"/>
    </xf>
    <xf numFmtId="3" fontId="16" fillId="33" borderId="30" xfId="0" applyNumberFormat="1" applyFont="1" applyFill="1" applyBorder="1" applyAlignment="1">
      <alignment horizontal="right"/>
    </xf>
    <xf numFmtId="3" fontId="16" fillId="33" borderId="31" xfId="0" applyNumberFormat="1" applyFont="1" applyFill="1" applyBorder="1" applyAlignment="1">
      <alignment horizontal="right"/>
    </xf>
    <xf numFmtId="0" fontId="0" fillId="33" borderId="20" xfId="0" applyFont="1" applyFill="1" applyBorder="1" applyAlignment="1">
      <alignment horizontal="right"/>
    </xf>
    <xf numFmtId="3" fontId="0" fillId="33" borderId="21" xfId="0" applyNumberFormat="1" applyFont="1" applyFill="1" applyBorder="1" applyAlignment="1">
      <alignment horizontal="right"/>
    </xf>
    <xf numFmtId="3" fontId="0" fillId="33" borderId="22" xfId="0" applyNumberFormat="1" applyFont="1" applyFill="1" applyBorder="1" applyAlignment="1">
      <alignment horizontal="right"/>
    </xf>
    <xf numFmtId="0" fontId="16" fillId="33" borderId="32" xfId="0" applyFont="1" applyFill="1" applyBorder="1" applyAlignment="1">
      <alignment horizontal="right"/>
    </xf>
    <xf numFmtId="3" fontId="16" fillId="33" borderId="33" xfId="0" applyNumberFormat="1" applyFont="1" applyFill="1" applyBorder="1" applyAlignment="1">
      <alignment horizontal="right"/>
    </xf>
    <xf numFmtId="3" fontId="16" fillId="33" borderId="34" xfId="0" applyNumberFormat="1" applyFont="1" applyFill="1" applyBorder="1" applyAlignment="1">
      <alignment horizontal="right"/>
    </xf>
    <xf numFmtId="0" fontId="0" fillId="0" borderId="35" xfId="0" applyFill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3" fontId="0" fillId="0" borderId="37" xfId="0" applyNumberFormat="1" applyFill="1" applyBorder="1" applyAlignment="1">
      <alignment horizontal="right"/>
    </xf>
    <xf numFmtId="3" fontId="0" fillId="33" borderId="30" xfId="0" applyNumberFormat="1" applyFill="1" applyBorder="1"/>
    <xf numFmtId="3" fontId="0" fillId="33" borderId="31" xfId="0" applyNumberFormat="1" applyFont="1" applyFill="1" applyBorder="1" applyAlignment="1">
      <alignment horizontal="right"/>
    </xf>
    <xf numFmtId="3" fontId="0" fillId="0" borderId="36" xfId="0" applyNumberFormat="1" applyBorder="1"/>
    <xf numFmtId="3" fontId="0" fillId="0" borderId="37" xfId="0" applyNumberFormat="1" applyFont="1" applyFill="1" applyBorder="1" applyAlignment="1">
      <alignment horizontal="right"/>
    </xf>
    <xf numFmtId="3" fontId="16" fillId="33" borderId="30" xfId="0" applyNumberFormat="1" applyFont="1" applyFill="1" applyBorder="1"/>
    <xf numFmtId="0" fontId="16" fillId="0" borderId="26" xfId="0" applyFont="1" applyFill="1" applyBorder="1" applyAlignment="1">
      <alignment horizontal="center"/>
    </xf>
    <xf numFmtId="0" fontId="0" fillId="0" borderId="23" xfId="0" applyBorder="1"/>
    <xf numFmtId="3" fontId="0" fillId="0" borderId="24" xfId="0" applyNumberFormat="1" applyBorder="1"/>
    <xf numFmtId="3" fontId="0" fillId="0" borderId="25" xfId="0" applyNumberFormat="1" applyBorder="1"/>
    <xf numFmtId="3" fontId="16" fillId="33" borderId="33" xfId="0" applyNumberFormat="1" applyFont="1" applyFill="1" applyBorder="1"/>
    <xf numFmtId="3" fontId="16" fillId="33" borderId="34" xfId="0" applyNumberFormat="1" applyFont="1" applyFill="1" applyBorder="1"/>
    <xf numFmtId="3" fontId="16" fillId="33" borderId="31" xfId="0" applyNumberFormat="1" applyFont="1" applyFill="1" applyBorder="1"/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" xfId="34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zoomScaleNormal="100" workbookViewId="0"/>
  </sheetViews>
  <sheetFormatPr baseColWidth="10" defaultRowHeight="14.4" x14ac:dyDescent="0.3"/>
  <cols>
    <col min="1" max="1" width="24" customWidth="1"/>
    <col min="2" max="7" width="9.5546875" style="1" customWidth="1"/>
    <col min="8" max="8" width="10.109375" style="1" customWidth="1"/>
  </cols>
  <sheetData>
    <row r="1" spans="1:9" ht="15.6" x14ac:dyDescent="0.3">
      <c r="A1" s="18" t="s">
        <v>26</v>
      </c>
    </row>
    <row r="3" spans="1:9" ht="18.75" customHeight="1" x14ac:dyDescent="0.3">
      <c r="A3" s="31" t="s">
        <v>27</v>
      </c>
      <c r="B3" s="32"/>
      <c r="C3" s="32"/>
      <c r="D3" s="32"/>
      <c r="E3" s="32"/>
      <c r="F3" s="32"/>
      <c r="G3" s="32"/>
      <c r="H3"/>
    </row>
    <row r="4" spans="1:9" x14ac:dyDescent="0.3">
      <c r="A4" s="19"/>
      <c r="B4" s="21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3" t="s">
        <v>6</v>
      </c>
    </row>
    <row r="5" spans="1:9" x14ac:dyDescent="0.3">
      <c r="A5" s="20" t="s">
        <v>11</v>
      </c>
      <c r="B5" s="2"/>
      <c r="C5" s="2"/>
      <c r="D5" s="2"/>
      <c r="E5" s="2"/>
      <c r="F5" s="2"/>
      <c r="G5" s="2"/>
      <c r="H5" s="3"/>
    </row>
    <row r="6" spans="1:9" x14ac:dyDescent="0.3">
      <c r="A6" s="4" t="s">
        <v>12</v>
      </c>
      <c r="B6" s="5">
        <v>20500</v>
      </c>
      <c r="C6" s="5">
        <v>20500</v>
      </c>
      <c r="D6" s="5">
        <v>20500</v>
      </c>
      <c r="E6" s="5">
        <v>30000</v>
      </c>
      <c r="F6" s="5">
        <v>30000</v>
      </c>
      <c r="G6" s="5">
        <v>30000</v>
      </c>
      <c r="H6" s="6">
        <f>SUM(B6:G6)</f>
        <v>151500</v>
      </c>
    </row>
    <row r="7" spans="1:9" x14ac:dyDescent="0.3">
      <c r="A7" s="4" t="s">
        <v>13</v>
      </c>
      <c r="B7" s="5">
        <v>5000</v>
      </c>
      <c r="C7" s="5">
        <v>5000</v>
      </c>
      <c r="D7" s="5">
        <v>5000</v>
      </c>
      <c r="E7" s="5">
        <v>7000</v>
      </c>
      <c r="F7" s="5">
        <v>7000</v>
      </c>
      <c r="G7" s="5">
        <v>7000</v>
      </c>
      <c r="H7" s="6">
        <f t="shared" ref="H7:H15" si="0">SUM(B7:G7)</f>
        <v>36000</v>
      </c>
    </row>
    <row r="8" spans="1:9" x14ac:dyDescent="0.3">
      <c r="A8" s="33" t="s">
        <v>14</v>
      </c>
      <c r="B8" s="34">
        <v>12000</v>
      </c>
      <c r="C8" s="34">
        <v>12000</v>
      </c>
      <c r="D8" s="34">
        <v>12000</v>
      </c>
      <c r="E8" s="34">
        <v>15000</v>
      </c>
      <c r="F8" s="34">
        <v>15000</v>
      </c>
      <c r="G8" s="34">
        <v>15000</v>
      </c>
      <c r="H8" s="35">
        <f t="shared" si="0"/>
        <v>81000</v>
      </c>
    </row>
    <row r="9" spans="1:9" x14ac:dyDescent="0.3">
      <c r="A9" s="38" t="s">
        <v>16</v>
      </c>
      <c r="B9" s="39">
        <f t="shared" ref="B9:G9" si="1">SUM(B6:B8)</f>
        <v>37500</v>
      </c>
      <c r="C9" s="39">
        <f t="shared" si="1"/>
        <v>37500</v>
      </c>
      <c r="D9" s="39">
        <f t="shared" si="1"/>
        <v>37500</v>
      </c>
      <c r="E9" s="39">
        <f t="shared" si="1"/>
        <v>52000</v>
      </c>
      <c r="F9" s="39">
        <f t="shared" si="1"/>
        <v>52000</v>
      </c>
      <c r="G9" s="39">
        <f t="shared" si="1"/>
        <v>52000</v>
      </c>
      <c r="H9" s="40">
        <f t="shared" si="0"/>
        <v>268500</v>
      </c>
    </row>
    <row r="10" spans="1:9" x14ac:dyDescent="0.3">
      <c r="A10" s="55" t="s">
        <v>15</v>
      </c>
      <c r="B10" s="36"/>
      <c r="C10" s="36"/>
      <c r="D10" s="36"/>
      <c r="E10" s="36"/>
      <c r="F10" s="36"/>
      <c r="G10" s="36"/>
      <c r="H10" s="37"/>
    </row>
    <row r="11" spans="1:9" x14ac:dyDescent="0.3">
      <c r="A11" s="4" t="s">
        <v>12</v>
      </c>
      <c r="B11" s="5">
        <v>4500</v>
      </c>
      <c r="C11" s="5">
        <v>4500</v>
      </c>
      <c r="D11" s="5">
        <v>4500</v>
      </c>
      <c r="E11" s="5">
        <v>6000</v>
      </c>
      <c r="F11" s="5">
        <v>6000</v>
      </c>
      <c r="G11" s="5">
        <v>6000</v>
      </c>
      <c r="H11" s="6">
        <f t="shared" si="0"/>
        <v>31500</v>
      </c>
    </row>
    <row r="12" spans="1:9" x14ac:dyDescent="0.3">
      <c r="A12" s="4" t="s">
        <v>13</v>
      </c>
      <c r="B12" s="5">
        <v>1200</v>
      </c>
      <c r="C12" s="5">
        <v>1200</v>
      </c>
      <c r="D12" s="5">
        <v>1200</v>
      </c>
      <c r="E12" s="5">
        <v>1500</v>
      </c>
      <c r="F12" s="5">
        <v>1500</v>
      </c>
      <c r="G12" s="5">
        <v>1500</v>
      </c>
      <c r="H12" s="6">
        <f t="shared" si="0"/>
        <v>8100</v>
      </c>
    </row>
    <row r="13" spans="1:9" x14ac:dyDescent="0.3">
      <c r="A13" s="33" t="s">
        <v>14</v>
      </c>
      <c r="B13" s="34">
        <v>3000</v>
      </c>
      <c r="C13" s="34">
        <v>3000</v>
      </c>
      <c r="D13" s="34">
        <v>3000</v>
      </c>
      <c r="E13" s="34">
        <v>4000</v>
      </c>
      <c r="F13" s="34">
        <v>4000</v>
      </c>
      <c r="G13" s="34">
        <v>4000</v>
      </c>
      <c r="H13" s="35">
        <f t="shared" si="0"/>
        <v>21000</v>
      </c>
    </row>
    <row r="14" spans="1:9" x14ac:dyDescent="0.3">
      <c r="A14" s="41" t="s">
        <v>16</v>
      </c>
      <c r="B14" s="42">
        <f t="shared" ref="B14:G14" si="2">SUM(B11:B13)</f>
        <v>8700</v>
      </c>
      <c r="C14" s="42">
        <f t="shared" si="2"/>
        <v>8700</v>
      </c>
      <c r="D14" s="42">
        <f t="shared" si="2"/>
        <v>8700</v>
      </c>
      <c r="E14" s="42">
        <f t="shared" si="2"/>
        <v>11500</v>
      </c>
      <c r="F14" s="42">
        <f t="shared" si="2"/>
        <v>11500</v>
      </c>
      <c r="G14" s="42">
        <f t="shared" si="2"/>
        <v>11500</v>
      </c>
      <c r="H14" s="43">
        <f t="shared" si="0"/>
        <v>60600</v>
      </c>
      <c r="I14" s="17"/>
    </row>
    <row r="15" spans="1:9" ht="21.75" customHeight="1" x14ac:dyDescent="0.3">
      <c r="A15" s="44" t="s">
        <v>9</v>
      </c>
      <c r="B15" s="45">
        <f t="shared" ref="B15:G15" si="3">B9+B14</f>
        <v>46200</v>
      </c>
      <c r="C15" s="45">
        <f t="shared" si="3"/>
        <v>46200</v>
      </c>
      <c r="D15" s="45">
        <f t="shared" si="3"/>
        <v>46200</v>
      </c>
      <c r="E15" s="45">
        <f t="shared" si="3"/>
        <v>63500</v>
      </c>
      <c r="F15" s="45">
        <f t="shared" si="3"/>
        <v>63500</v>
      </c>
      <c r="G15" s="45">
        <f t="shared" si="3"/>
        <v>63500</v>
      </c>
      <c r="H15" s="46">
        <f t="shared" si="0"/>
        <v>329100</v>
      </c>
    </row>
    <row r="16" spans="1:9" x14ac:dyDescent="0.3">
      <c r="A16" s="47" t="s">
        <v>17</v>
      </c>
      <c r="B16" s="48">
        <f t="shared" ref="B16:H16" si="4">B15*0.2</f>
        <v>9240</v>
      </c>
      <c r="C16" s="48">
        <f t="shared" si="4"/>
        <v>9240</v>
      </c>
      <c r="D16" s="48">
        <f t="shared" si="4"/>
        <v>9240</v>
      </c>
      <c r="E16" s="48">
        <f t="shared" si="4"/>
        <v>12700</v>
      </c>
      <c r="F16" s="48">
        <f t="shared" si="4"/>
        <v>12700</v>
      </c>
      <c r="G16" s="48">
        <f t="shared" si="4"/>
        <v>12700</v>
      </c>
      <c r="H16" s="49">
        <f t="shared" si="4"/>
        <v>65820</v>
      </c>
    </row>
    <row r="17" spans="1:8" x14ac:dyDescent="0.3">
      <c r="A17" s="38" t="s">
        <v>8</v>
      </c>
      <c r="B17" s="39">
        <f t="shared" ref="B17:H17" si="5">B15+B16</f>
        <v>55440</v>
      </c>
      <c r="C17" s="39">
        <f t="shared" si="5"/>
        <v>55440</v>
      </c>
      <c r="D17" s="39">
        <f t="shared" si="5"/>
        <v>55440</v>
      </c>
      <c r="E17" s="39">
        <f t="shared" si="5"/>
        <v>76200</v>
      </c>
      <c r="F17" s="39">
        <f t="shared" si="5"/>
        <v>76200</v>
      </c>
      <c r="G17" s="39">
        <f t="shared" si="5"/>
        <v>76200</v>
      </c>
      <c r="H17" s="40">
        <f t="shared" si="5"/>
        <v>394920</v>
      </c>
    </row>
    <row r="19" spans="1:8" ht="18.75" customHeight="1" x14ac:dyDescent="0.3">
      <c r="A19" s="32" t="s">
        <v>28</v>
      </c>
      <c r="B19" s="32"/>
      <c r="C19" s="32"/>
      <c r="D19" s="32"/>
      <c r="E19" s="32"/>
      <c r="F19" s="32"/>
      <c r="G19" s="32"/>
      <c r="H19"/>
    </row>
    <row r="20" spans="1:8" x14ac:dyDescent="0.3">
      <c r="A20" s="19"/>
      <c r="B20" s="21" t="s">
        <v>0</v>
      </c>
      <c r="C20" s="22" t="s">
        <v>1</v>
      </c>
      <c r="D20" s="22" t="s">
        <v>2</v>
      </c>
      <c r="E20" s="22" t="s">
        <v>3</v>
      </c>
      <c r="F20" s="22" t="s">
        <v>4</v>
      </c>
      <c r="G20" s="22" t="s">
        <v>5</v>
      </c>
      <c r="H20" s="23" t="s">
        <v>6</v>
      </c>
    </row>
    <row r="21" spans="1:8" x14ac:dyDescent="0.3">
      <c r="A21" s="4" t="s">
        <v>12</v>
      </c>
      <c r="B21" s="5">
        <v>16667</v>
      </c>
      <c r="C21" s="5">
        <v>16667</v>
      </c>
      <c r="D21" s="5">
        <v>16667</v>
      </c>
      <c r="E21" s="5">
        <v>24000</v>
      </c>
      <c r="F21" s="5">
        <v>24000</v>
      </c>
      <c r="G21" s="5">
        <v>24000</v>
      </c>
      <c r="H21" s="6">
        <f t="shared" ref="H21:H26" si="6">SUM(B21:G21)</f>
        <v>122001</v>
      </c>
    </row>
    <row r="22" spans="1:8" x14ac:dyDescent="0.3">
      <c r="A22" s="4" t="s">
        <v>13</v>
      </c>
      <c r="B22" s="5">
        <v>3875</v>
      </c>
      <c r="C22" s="5">
        <v>3875</v>
      </c>
      <c r="D22" s="5">
        <v>3875</v>
      </c>
      <c r="E22" s="5">
        <v>5313</v>
      </c>
      <c r="F22" s="5">
        <v>5313</v>
      </c>
      <c r="G22" s="5">
        <v>5313</v>
      </c>
      <c r="H22" s="6">
        <f t="shared" si="6"/>
        <v>27564</v>
      </c>
    </row>
    <row r="23" spans="1:8" x14ac:dyDescent="0.3">
      <c r="A23" s="33" t="s">
        <v>14</v>
      </c>
      <c r="B23" s="34">
        <v>9677</v>
      </c>
      <c r="C23" s="34">
        <v>9677</v>
      </c>
      <c r="D23" s="34">
        <v>9677</v>
      </c>
      <c r="E23" s="34">
        <v>12258</v>
      </c>
      <c r="F23" s="34">
        <v>12258</v>
      </c>
      <c r="G23" s="34">
        <v>12258</v>
      </c>
      <c r="H23" s="35">
        <f t="shared" si="6"/>
        <v>65805</v>
      </c>
    </row>
    <row r="24" spans="1:8" x14ac:dyDescent="0.3">
      <c r="A24" s="38" t="s">
        <v>9</v>
      </c>
      <c r="B24" s="50">
        <f t="shared" ref="B24:G24" si="7">SUM(B21:B23)</f>
        <v>30219</v>
      </c>
      <c r="C24" s="50">
        <f t="shared" si="7"/>
        <v>30219</v>
      </c>
      <c r="D24" s="50">
        <f t="shared" si="7"/>
        <v>30219</v>
      </c>
      <c r="E24" s="50">
        <f t="shared" si="7"/>
        <v>41571</v>
      </c>
      <c r="F24" s="50">
        <f t="shared" si="7"/>
        <v>41571</v>
      </c>
      <c r="G24" s="50">
        <f t="shared" si="7"/>
        <v>41571</v>
      </c>
      <c r="H24" s="51">
        <f t="shared" si="6"/>
        <v>215370</v>
      </c>
    </row>
    <row r="25" spans="1:8" x14ac:dyDescent="0.3">
      <c r="A25" s="47" t="s">
        <v>18</v>
      </c>
      <c r="B25" s="52">
        <f t="shared" ref="B25:G25" si="8">B24*0.2</f>
        <v>6043.8</v>
      </c>
      <c r="C25" s="52">
        <f t="shared" si="8"/>
        <v>6043.8</v>
      </c>
      <c r="D25" s="52">
        <f t="shared" si="8"/>
        <v>6043.8</v>
      </c>
      <c r="E25" s="52">
        <f t="shared" si="8"/>
        <v>8314.2000000000007</v>
      </c>
      <c r="F25" s="52">
        <f t="shared" si="8"/>
        <v>8314.2000000000007</v>
      </c>
      <c r="G25" s="52">
        <f t="shared" si="8"/>
        <v>8314.2000000000007</v>
      </c>
      <c r="H25" s="53">
        <f t="shared" si="6"/>
        <v>43074</v>
      </c>
    </row>
    <row r="26" spans="1:8" x14ac:dyDescent="0.3">
      <c r="A26" s="38" t="s">
        <v>8</v>
      </c>
      <c r="B26" s="54">
        <f t="shared" ref="B26:G26" si="9">B24+B25</f>
        <v>36262.800000000003</v>
      </c>
      <c r="C26" s="54">
        <f t="shared" si="9"/>
        <v>36262.800000000003</v>
      </c>
      <c r="D26" s="54">
        <f t="shared" si="9"/>
        <v>36262.800000000003</v>
      </c>
      <c r="E26" s="54">
        <f t="shared" si="9"/>
        <v>49885.2</v>
      </c>
      <c r="F26" s="54">
        <f t="shared" si="9"/>
        <v>49885.2</v>
      </c>
      <c r="G26" s="54">
        <f t="shared" si="9"/>
        <v>49885.2</v>
      </c>
      <c r="H26" s="40">
        <f t="shared" si="6"/>
        <v>258444</v>
      </c>
    </row>
    <row r="28" spans="1:8" ht="18.75" customHeight="1" x14ac:dyDescent="0.3">
      <c r="A28" s="32" t="s">
        <v>29</v>
      </c>
      <c r="B28" s="32"/>
      <c r="C28" s="32"/>
      <c r="D28" s="32"/>
      <c r="E28" s="32"/>
      <c r="F28" s="32"/>
      <c r="G28" s="32"/>
      <c r="H28"/>
    </row>
    <row r="29" spans="1:8" x14ac:dyDescent="0.3">
      <c r="A29" s="19"/>
      <c r="B29" s="21" t="s">
        <v>0</v>
      </c>
      <c r="C29" s="22" t="s">
        <v>1</v>
      </c>
      <c r="D29" s="22" t="s">
        <v>2</v>
      </c>
      <c r="E29" s="22" t="s">
        <v>3</v>
      </c>
      <c r="F29" s="22" t="s">
        <v>4</v>
      </c>
      <c r="G29" s="22" t="s">
        <v>5</v>
      </c>
      <c r="H29" s="23" t="s">
        <v>6</v>
      </c>
    </row>
    <row r="30" spans="1:8" x14ac:dyDescent="0.3">
      <c r="A30" s="11" t="s">
        <v>19</v>
      </c>
      <c r="B30" s="5">
        <v>6000</v>
      </c>
      <c r="C30" s="5">
        <f t="shared" ref="C30:G31" si="10">B30*1.02</f>
        <v>6120</v>
      </c>
      <c r="D30" s="5">
        <f t="shared" si="10"/>
        <v>6242.4000000000005</v>
      </c>
      <c r="E30" s="5">
        <f t="shared" si="10"/>
        <v>6367.2480000000005</v>
      </c>
      <c r="F30" s="5">
        <f t="shared" si="10"/>
        <v>6494.5929600000009</v>
      </c>
      <c r="G30" s="5">
        <f t="shared" si="10"/>
        <v>6624.4848192000009</v>
      </c>
      <c r="H30" s="6">
        <f>SUM(B30:G30)</f>
        <v>37848.725779200002</v>
      </c>
    </row>
    <row r="31" spans="1:8" x14ac:dyDescent="0.3">
      <c r="A31" s="11" t="s">
        <v>20</v>
      </c>
      <c r="B31" s="5">
        <v>5100</v>
      </c>
      <c r="C31" s="5">
        <f t="shared" si="10"/>
        <v>5202</v>
      </c>
      <c r="D31" s="5">
        <f t="shared" si="10"/>
        <v>5306.04</v>
      </c>
      <c r="E31" s="5">
        <f t="shared" si="10"/>
        <v>5412.1607999999997</v>
      </c>
      <c r="F31" s="5">
        <f t="shared" si="10"/>
        <v>5520.4040159999995</v>
      </c>
      <c r="G31" s="5">
        <f t="shared" si="10"/>
        <v>5630.8120963199999</v>
      </c>
      <c r="H31" s="6">
        <f>SUM(B31:G31)</f>
        <v>32171.416912319997</v>
      </c>
    </row>
    <row r="32" spans="1:8" x14ac:dyDescent="0.3">
      <c r="A32" s="11" t="s">
        <v>21</v>
      </c>
      <c r="B32" s="5">
        <v>4200</v>
      </c>
      <c r="C32" s="5">
        <f>B32</f>
        <v>4200</v>
      </c>
      <c r="D32" s="5">
        <f>C32</f>
        <v>4200</v>
      </c>
      <c r="E32" s="5">
        <f>D32</f>
        <v>4200</v>
      </c>
      <c r="F32" s="5">
        <f>E32</f>
        <v>4200</v>
      </c>
      <c r="G32" s="5">
        <f>F32</f>
        <v>4200</v>
      </c>
      <c r="H32" s="6">
        <f>SUM(B32:G32)</f>
        <v>25200</v>
      </c>
    </row>
    <row r="33" spans="1:8" x14ac:dyDescent="0.3">
      <c r="A33" s="27" t="s">
        <v>6</v>
      </c>
      <c r="B33" s="25">
        <f t="shared" ref="B33:G33" si="11">SUM(B30:B32)</f>
        <v>15300</v>
      </c>
      <c r="C33" s="25">
        <f t="shared" si="11"/>
        <v>15522</v>
      </c>
      <c r="D33" s="25">
        <f t="shared" si="11"/>
        <v>15748.44</v>
      </c>
      <c r="E33" s="25">
        <f t="shared" si="11"/>
        <v>15979.408800000001</v>
      </c>
      <c r="F33" s="25">
        <f t="shared" si="11"/>
        <v>16214.996976</v>
      </c>
      <c r="G33" s="25">
        <f t="shared" si="11"/>
        <v>16455.296915520001</v>
      </c>
      <c r="H33" s="30">
        <f>SUM(B33:G33)</f>
        <v>95220.142691519999</v>
      </c>
    </row>
    <row r="35" spans="1:8" ht="18.75" customHeight="1" x14ac:dyDescent="0.3">
      <c r="A35" s="32" t="s">
        <v>30</v>
      </c>
      <c r="B35" s="32"/>
      <c r="C35" s="32"/>
      <c r="D35" s="32"/>
      <c r="E35" s="32"/>
      <c r="F35" s="32"/>
      <c r="G35" s="32"/>
      <c r="H35"/>
    </row>
    <row r="36" spans="1:8" x14ac:dyDescent="0.3">
      <c r="A36" s="19"/>
      <c r="B36" s="21" t="s">
        <v>0</v>
      </c>
      <c r="C36" s="22" t="s">
        <v>1</v>
      </c>
      <c r="D36" s="22" t="s">
        <v>2</v>
      </c>
      <c r="E36" s="22" t="s">
        <v>3</v>
      </c>
      <c r="F36" s="22" t="s">
        <v>4</v>
      </c>
      <c r="G36" s="22" t="s">
        <v>5</v>
      </c>
      <c r="H36" s="23" t="s">
        <v>6</v>
      </c>
    </row>
    <row r="37" spans="1:8" x14ac:dyDescent="0.3">
      <c r="A37" s="12" t="s">
        <v>33</v>
      </c>
      <c r="B37" s="8">
        <v>0</v>
      </c>
      <c r="C37" s="8">
        <v>25000</v>
      </c>
      <c r="D37" s="8"/>
      <c r="E37" s="8">
        <v>0</v>
      </c>
      <c r="F37" s="8">
        <v>0</v>
      </c>
      <c r="G37" s="8"/>
      <c r="H37" s="6">
        <f>SUM(B37:G37)</f>
        <v>25000</v>
      </c>
    </row>
    <row r="38" spans="1:8" x14ac:dyDescent="0.3">
      <c r="A38" s="26" t="s">
        <v>9</v>
      </c>
      <c r="B38" s="28">
        <f>B37</f>
        <v>0</v>
      </c>
      <c r="C38" s="28">
        <f>SUM(C35:C37)</f>
        <v>25000</v>
      </c>
      <c r="D38" s="28">
        <f>SUM(D35:D37)</f>
        <v>0</v>
      </c>
      <c r="E38" s="28">
        <f>SUM(E35:E37)</f>
        <v>0</v>
      </c>
      <c r="F38" s="28">
        <f>SUM(F35:F37)</f>
        <v>0</v>
      </c>
      <c r="G38" s="28">
        <f>SUM(G35:G37)</f>
        <v>0</v>
      </c>
      <c r="H38" s="29">
        <f>SUM(B38:G38)</f>
        <v>25000</v>
      </c>
    </row>
    <row r="39" spans="1:8" x14ac:dyDescent="0.3">
      <c r="A39" s="7" t="s">
        <v>38</v>
      </c>
      <c r="B39" s="8">
        <f t="shared" ref="B39:G39" si="12">B37*0.2</f>
        <v>0</v>
      </c>
      <c r="C39" s="8">
        <f t="shared" si="12"/>
        <v>5000</v>
      </c>
      <c r="D39" s="8">
        <f t="shared" si="12"/>
        <v>0</v>
      </c>
      <c r="E39" s="8">
        <f t="shared" si="12"/>
        <v>0</v>
      </c>
      <c r="F39" s="8">
        <f t="shared" si="12"/>
        <v>0</v>
      </c>
      <c r="G39" s="8">
        <f t="shared" si="12"/>
        <v>0</v>
      </c>
      <c r="H39" s="6">
        <f>SUM(B39:G39)</f>
        <v>5000</v>
      </c>
    </row>
    <row r="40" spans="1:8" x14ac:dyDescent="0.3">
      <c r="A40" s="27" t="s">
        <v>8</v>
      </c>
      <c r="B40" s="25">
        <f t="shared" ref="B40:G40" si="13">B37+B39</f>
        <v>0</v>
      </c>
      <c r="C40" s="25">
        <f t="shared" si="13"/>
        <v>30000</v>
      </c>
      <c r="D40" s="25">
        <f t="shared" si="13"/>
        <v>0</v>
      </c>
      <c r="E40" s="25">
        <f t="shared" si="13"/>
        <v>0</v>
      </c>
      <c r="F40" s="25">
        <f t="shared" si="13"/>
        <v>0</v>
      </c>
      <c r="G40" s="25">
        <f t="shared" si="13"/>
        <v>0</v>
      </c>
      <c r="H40" s="30">
        <f>SUM(B40:G40)</f>
        <v>30000</v>
      </c>
    </row>
    <row r="42" spans="1:8" ht="18.75" customHeight="1" x14ac:dyDescent="0.3">
      <c r="A42" s="32" t="s">
        <v>31</v>
      </c>
      <c r="B42" s="32"/>
      <c r="C42" s="32"/>
      <c r="D42" s="32"/>
      <c r="E42" s="32"/>
      <c r="F42" s="32"/>
      <c r="G42" s="32"/>
      <c r="H42"/>
    </row>
    <row r="43" spans="1:8" x14ac:dyDescent="0.3">
      <c r="A43" s="19"/>
      <c r="B43" s="21" t="s">
        <v>0</v>
      </c>
      <c r="C43" s="22" t="s">
        <v>1</v>
      </c>
      <c r="D43" s="22" t="s">
        <v>2</v>
      </c>
      <c r="E43" s="22" t="s">
        <v>3</v>
      </c>
      <c r="F43" s="22" t="s">
        <v>4</v>
      </c>
      <c r="G43" s="22" t="s">
        <v>5</v>
      </c>
      <c r="H43" s="23" t="s">
        <v>6</v>
      </c>
    </row>
    <row r="44" spans="1:8" x14ac:dyDescent="0.3">
      <c r="A44" s="12" t="s">
        <v>22</v>
      </c>
      <c r="B44" s="8">
        <v>0</v>
      </c>
      <c r="C44" s="8">
        <v>25000</v>
      </c>
      <c r="D44" s="8"/>
      <c r="E44" s="8">
        <v>0</v>
      </c>
      <c r="F44" s="8">
        <v>0</v>
      </c>
      <c r="G44" s="8"/>
      <c r="H44" s="6">
        <f>SUM(B44:G44)</f>
        <v>25000</v>
      </c>
    </row>
    <row r="45" spans="1:8" x14ac:dyDescent="0.3">
      <c r="A45" s="13" t="s">
        <v>34</v>
      </c>
      <c r="B45" s="8">
        <f>B44</f>
        <v>0</v>
      </c>
      <c r="C45" s="8">
        <v>417</v>
      </c>
      <c r="D45" s="8">
        <f>C45</f>
        <v>417</v>
      </c>
      <c r="E45" s="8">
        <f>D45</f>
        <v>417</v>
      </c>
      <c r="F45" s="8">
        <f>E45</f>
        <v>417</v>
      </c>
      <c r="G45" s="8">
        <f>F45</f>
        <v>417</v>
      </c>
      <c r="H45" s="6">
        <f>SUM(B45:G45)</f>
        <v>2085</v>
      </c>
    </row>
    <row r="46" spans="1:8" x14ac:dyDescent="0.3">
      <c r="A46" s="15" t="s">
        <v>35</v>
      </c>
      <c r="B46" s="8">
        <f>B44*0.2</f>
        <v>0</v>
      </c>
      <c r="C46" s="8">
        <v>63</v>
      </c>
      <c r="D46" s="8">
        <v>61</v>
      </c>
      <c r="E46" s="8">
        <v>60</v>
      </c>
      <c r="F46" s="8">
        <v>59</v>
      </c>
      <c r="G46" s="8">
        <v>58</v>
      </c>
      <c r="H46" s="6">
        <f>SUM(B46:G46)</f>
        <v>301</v>
      </c>
    </row>
    <row r="47" spans="1:8" x14ac:dyDescent="0.3">
      <c r="A47" s="14" t="s">
        <v>23</v>
      </c>
      <c r="B47" s="9">
        <f t="shared" ref="B47:G47" si="14">B45+B46</f>
        <v>0</v>
      </c>
      <c r="C47" s="9">
        <f t="shared" si="14"/>
        <v>480</v>
      </c>
      <c r="D47" s="9">
        <f t="shared" si="14"/>
        <v>478</v>
      </c>
      <c r="E47" s="9">
        <f t="shared" si="14"/>
        <v>477</v>
      </c>
      <c r="F47" s="9">
        <f t="shared" si="14"/>
        <v>476</v>
      </c>
      <c r="G47" s="9">
        <f t="shared" si="14"/>
        <v>475</v>
      </c>
      <c r="H47" s="10">
        <f>SUM(B47:G47)</f>
        <v>2386</v>
      </c>
    </row>
    <row r="49" spans="1:8" ht="18.75" customHeight="1" x14ac:dyDescent="0.3">
      <c r="A49" s="32" t="s">
        <v>32</v>
      </c>
      <c r="B49" s="32"/>
      <c r="C49" s="32"/>
      <c r="D49" s="32"/>
      <c r="E49" s="32"/>
      <c r="F49" s="32"/>
      <c r="G49" s="32"/>
      <c r="H49"/>
    </row>
    <row r="50" spans="1:8" x14ac:dyDescent="0.3">
      <c r="A50" s="19"/>
      <c r="B50" s="21" t="s">
        <v>0</v>
      </c>
      <c r="C50" s="22" t="s">
        <v>1</v>
      </c>
      <c r="D50" s="22" t="s">
        <v>2</v>
      </c>
      <c r="E50" s="22" t="s">
        <v>3</v>
      </c>
      <c r="F50" s="22" t="s">
        <v>4</v>
      </c>
      <c r="G50" s="23" t="s">
        <v>5</v>
      </c>
      <c r="H50" s="24"/>
    </row>
    <row r="51" spans="1:8" x14ac:dyDescent="0.3">
      <c r="A51" s="12" t="s">
        <v>7</v>
      </c>
      <c r="B51" s="8">
        <f t="shared" ref="B51:G51" si="15">B16</f>
        <v>9240</v>
      </c>
      <c r="C51" s="8">
        <f t="shared" si="15"/>
        <v>9240</v>
      </c>
      <c r="D51" s="8">
        <f t="shared" si="15"/>
        <v>9240</v>
      </c>
      <c r="E51" s="8">
        <f t="shared" si="15"/>
        <v>12700</v>
      </c>
      <c r="F51" s="8">
        <f t="shared" si="15"/>
        <v>12700</v>
      </c>
      <c r="G51" s="16">
        <f t="shared" si="15"/>
        <v>12700</v>
      </c>
      <c r="H51"/>
    </row>
    <row r="52" spans="1:8" x14ac:dyDescent="0.3">
      <c r="A52" s="12" t="s">
        <v>36</v>
      </c>
      <c r="B52" s="8">
        <f t="shared" ref="B52:G52" si="16">B25+B39</f>
        <v>6043.8</v>
      </c>
      <c r="C52" s="8">
        <f t="shared" si="16"/>
        <v>11043.8</v>
      </c>
      <c r="D52" s="8">
        <f t="shared" si="16"/>
        <v>6043.8</v>
      </c>
      <c r="E52" s="8">
        <f t="shared" si="16"/>
        <v>8314.2000000000007</v>
      </c>
      <c r="F52" s="8">
        <f t="shared" si="16"/>
        <v>8314.2000000000007</v>
      </c>
      <c r="G52" s="16">
        <f t="shared" si="16"/>
        <v>8314.2000000000007</v>
      </c>
      <c r="H52"/>
    </row>
    <row r="53" spans="1:8" x14ac:dyDescent="0.3">
      <c r="A53" s="12" t="s">
        <v>37</v>
      </c>
      <c r="B53" s="8">
        <f t="shared" ref="B53:G53" si="17">B39</f>
        <v>0</v>
      </c>
      <c r="C53" s="8">
        <f t="shared" si="17"/>
        <v>5000</v>
      </c>
      <c r="D53" s="8">
        <f t="shared" si="17"/>
        <v>0</v>
      </c>
      <c r="E53" s="8">
        <f t="shared" si="17"/>
        <v>0</v>
      </c>
      <c r="F53" s="8">
        <f t="shared" si="17"/>
        <v>0</v>
      </c>
      <c r="G53" s="16">
        <f t="shared" si="17"/>
        <v>0</v>
      </c>
      <c r="H53"/>
    </row>
    <row r="54" spans="1:8" x14ac:dyDescent="0.3">
      <c r="A54" s="56" t="s">
        <v>24</v>
      </c>
      <c r="B54" s="57">
        <v>0</v>
      </c>
      <c r="C54" s="57">
        <f>B56</f>
        <v>0</v>
      </c>
      <c r="D54" s="57">
        <f>C56</f>
        <v>1803.7999999999993</v>
      </c>
      <c r="E54" s="57">
        <f>D56</f>
        <v>0</v>
      </c>
      <c r="F54" s="57">
        <f>E56</f>
        <v>0</v>
      </c>
      <c r="G54" s="58">
        <f>F56</f>
        <v>0</v>
      </c>
      <c r="H54"/>
    </row>
    <row r="55" spans="1:8" x14ac:dyDescent="0.3">
      <c r="A55" s="38" t="s">
        <v>10</v>
      </c>
      <c r="B55" s="54">
        <f t="shared" ref="B55:G55" si="18">IF(B51&gt;(B52+B54),B51-B52-B54,0)</f>
        <v>3196.2</v>
      </c>
      <c r="C55" s="54">
        <f t="shared" si="18"/>
        <v>0</v>
      </c>
      <c r="D55" s="54">
        <f t="shared" si="18"/>
        <v>1392.4000000000005</v>
      </c>
      <c r="E55" s="54">
        <f t="shared" si="18"/>
        <v>4385.7999999999993</v>
      </c>
      <c r="F55" s="54">
        <f t="shared" si="18"/>
        <v>4385.7999999999993</v>
      </c>
      <c r="G55" s="61">
        <f t="shared" si="18"/>
        <v>4385.7999999999993</v>
      </c>
      <c r="H55"/>
    </row>
    <row r="56" spans="1:8" x14ac:dyDescent="0.3">
      <c r="A56" s="44" t="s">
        <v>25</v>
      </c>
      <c r="B56" s="59">
        <f t="shared" ref="B56:G56" si="19">IF(B55=0,B54+B52-B51,0)</f>
        <v>0</v>
      </c>
      <c r="C56" s="59">
        <f t="shared" si="19"/>
        <v>1803.7999999999993</v>
      </c>
      <c r="D56" s="59">
        <f t="shared" si="19"/>
        <v>0</v>
      </c>
      <c r="E56" s="59">
        <f t="shared" si="19"/>
        <v>0</v>
      </c>
      <c r="F56" s="59">
        <f t="shared" si="19"/>
        <v>0</v>
      </c>
      <c r="G56" s="60">
        <f t="shared" si="19"/>
        <v>0</v>
      </c>
      <c r="H56"/>
    </row>
    <row r="57" spans="1:8" x14ac:dyDescent="0.3">
      <c r="H57"/>
    </row>
  </sheetData>
  <mergeCells count="6">
    <mergeCell ref="A49:G49"/>
    <mergeCell ref="A3:G3"/>
    <mergeCell ref="A19:G19"/>
    <mergeCell ref="A28:G28"/>
    <mergeCell ref="A35:G35"/>
    <mergeCell ref="A42:G42"/>
  </mergeCells>
  <pageMargins left="0.3" right="0.18" top="0.21" bottom="0.18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Appli4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Darlay.Christine</dc:creator>
  <cp:lastModifiedBy>Brézillon.Angélique</cp:lastModifiedBy>
  <cp:lastPrinted>2018-12-12T19:01:52Z</cp:lastPrinted>
  <dcterms:created xsi:type="dcterms:W3CDTF">2018-12-12T16:47:11Z</dcterms:created>
  <dcterms:modified xsi:type="dcterms:W3CDTF">2019-08-01T13:08:40Z</dcterms:modified>
</cp:coreProperties>
</file>