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7\Annexes-documents (élève)\"/>
    </mc:Choice>
  </mc:AlternateContent>
  <bookViews>
    <workbookView xWindow="0" yWindow="0" windowWidth="17520" windowHeight="11340"/>
  </bookViews>
  <sheets>
    <sheet name="Annexe 4" sheetId="1" r:id="rId1"/>
    <sheet name="Annexe 5" sheetId="2" r:id="rId2"/>
    <sheet name="Annexe 6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D10" i="2" l="1"/>
  <c r="B10" i="2"/>
  <c r="F10" i="2" s="1"/>
  <c r="F9" i="2" s="1"/>
  <c r="C10" i="2" l="1"/>
  <c r="G8" i="2" l="1"/>
  <c r="H8" i="2" s="1"/>
  <c r="G9" i="2"/>
  <c r="H9" i="2" s="1"/>
  <c r="G10" i="2"/>
  <c r="H10" i="2" s="1"/>
  <c r="F29" i="1" l="1"/>
  <c r="B21" i="1" l="1"/>
  <c r="F21" i="1"/>
  <c r="E21" i="1"/>
  <c r="D21" i="1"/>
  <c r="C21" i="1"/>
  <c r="F26" i="1"/>
  <c r="F27" i="1"/>
  <c r="E28" i="1"/>
  <c r="F28" i="1" s="1"/>
  <c r="E30" i="1"/>
  <c r="F30" i="1" s="1"/>
  <c r="E31" i="1" l="1"/>
  <c r="F31" i="1" s="1"/>
  <c r="F32" i="1" l="1"/>
  <c r="E32" i="1" l="1"/>
</calcChain>
</file>

<file path=xl/sharedStrings.xml><?xml version="1.0" encoding="utf-8"?>
<sst xmlns="http://schemas.openxmlformats.org/spreadsheetml/2006/main" count="63" uniqueCount="53">
  <si>
    <t>Eléments de coût</t>
  </si>
  <si>
    <t>Quantité</t>
  </si>
  <si>
    <t>Coût unitaire</t>
  </si>
  <si>
    <t>Montant</t>
  </si>
  <si>
    <t>Charges directes d'achat des matières premières</t>
  </si>
  <si>
    <t>Charges directes centre Assemblage</t>
  </si>
  <si>
    <t>Charges indirectes Assemblage</t>
  </si>
  <si>
    <t>Coût d'achat des sachets de conditionnement</t>
  </si>
  <si>
    <t>Charges directes Test/Conditionnement</t>
  </si>
  <si>
    <t>Charges indirectes Test/Conditionnement</t>
  </si>
  <si>
    <t>Coût de production des sachets d'engrais végétal</t>
  </si>
  <si>
    <t>Extrait du tableau de répartition des charges indirectes</t>
  </si>
  <si>
    <t>Centres d'analyse</t>
  </si>
  <si>
    <t>Centres principaux</t>
  </si>
  <si>
    <t>Centre de structure</t>
  </si>
  <si>
    <t>Approv.</t>
  </si>
  <si>
    <t>Assemblage</t>
  </si>
  <si>
    <t>Test Conditionnement</t>
  </si>
  <si>
    <t>Distribution</t>
  </si>
  <si>
    <t>Administration</t>
  </si>
  <si>
    <t>Total après répartition</t>
  </si>
  <si>
    <t>Nature de l'unité d'œuvre</t>
  </si>
  <si>
    <t>1 € matière première achetée</t>
  </si>
  <si>
    <t>1 kg préparé</t>
  </si>
  <si>
    <t>1 kg testé conditionné</t>
  </si>
  <si>
    <t>Nombre de sachets vendus</t>
  </si>
  <si>
    <t>Coût de production</t>
  </si>
  <si>
    <t>Nombre d'unités d'œuvre</t>
  </si>
  <si>
    <t>Coût de l'unité d'œuvre</t>
  </si>
  <si>
    <t>Coût de production de 5 625 sacs d'engrais végétal</t>
  </si>
  <si>
    <t>Annexe 4 : Coût de production de 5 625 sacs d'engrais végétal</t>
  </si>
  <si>
    <r>
      <rPr>
        <b/>
        <sz val="12"/>
        <color rgb="FF00B050"/>
        <rFont val="Calibri"/>
        <family val="2"/>
        <scheme val="minor"/>
      </rPr>
      <t>Sont présentés ici les éléments liés à la production, la SCOP Vivazur négociant au plus juste les tarifs de ses matières premières.</t>
    </r>
    <r>
      <rPr>
        <sz val="12"/>
        <color theme="1"/>
        <rFont val="Calibri"/>
        <family val="2"/>
        <scheme val="minor"/>
      </rPr>
      <t xml:space="preserve">
Pour produire </t>
    </r>
    <r>
      <rPr>
        <b/>
        <sz val="12"/>
        <color theme="1"/>
        <rFont val="Calibri"/>
        <family val="2"/>
        <scheme val="minor"/>
      </rPr>
      <t>5 625 sacs d’engrais végétal</t>
    </r>
    <r>
      <rPr>
        <sz val="12"/>
        <color theme="1"/>
        <rFont val="Calibri"/>
        <family val="2"/>
        <scheme val="minor"/>
      </rPr>
      <t xml:space="preserve">, ont été nécessaires :
</t>
    </r>
    <r>
      <rPr>
        <b/>
        <sz val="12"/>
        <color theme="1"/>
        <rFont val="Calibri"/>
        <family val="2"/>
        <scheme val="minor"/>
      </rPr>
      <t>• des charges directes :</t>
    </r>
    <r>
      <rPr>
        <sz val="12"/>
        <color theme="1"/>
        <rFont val="Calibri"/>
        <family val="2"/>
        <scheme val="minor"/>
      </rPr>
      <t xml:space="preserve">
– 29 500 kg de matières premières à 1,50 € le kg,
– 5 650 sacs achetés 0,50 € intégrés au moment du conditionnement,
– 295 heures de main-d’oeuvre pour l’atelier Assemblage et 236 heures pour l’atelier Test/Conditionnement, coût unitaire de l’heure de main-d’oeuvre : 20 € ;
</t>
    </r>
    <r>
      <rPr>
        <b/>
        <sz val="12"/>
        <color theme="1"/>
        <rFont val="Calibri"/>
        <family val="2"/>
        <scheme val="minor"/>
      </rPr>
      <t>• des charges indirectes affectées selon le tableau de répartition des charges indirectes :</t>
    </r>
  </si>
  <si>
    <t>Annexe 5 : Fiche de stock des sacs d'engrais végétal</t>
  </si>
  <si>
    <t>Avant d’être vendus, les sacs d’engrais sont stockés. La fiche de stock est élaborée selon la méthode du coût moyen pondéré (CMP).</t>
  </si>
  <si>
    <t>Fiche de stock de l'engrais végétal</t>
  </si>
  <si>
    <t>Entrée</t>
  </si>
  <si>
    <t>Sortie</t>
  </si>
  <si>
    <t>Valeur</t>
  </si>
  <si>
    <t>Stock initial</t>
  </si>
  <si>
    <t>Sorties</t>
  </si>
  <si>
    <t>Production</t>
  </si>
  <si>
    <t>Stock final</t>
  </si>
  <si>
    <t>Total</t>
  </si>
  <si>
    <t>Annexe 6 : Coût de revient des sacs d'engrais végétal</t>
  </si>
  <si>
    <t>L’engrais végétal est livré en cartons de 5 sacs. Le coût d’un carton est de 0,50 €.</t>
  </si>
  <si>
    <t>Coût de revient 5 625 sachets d'engrais végétal</t>
  </si>
  <si>
    <t xml:space="preserve">Coût de production </t>
  </si>
  <si>
    <t>Emballages de carton</t>
  </si>
  <si>
    <t>Charges indirectes de distribution</t>
  </si>
  <si>
    <t>Charges indirectes d'administration</t>
  </si>
  <si>
    <t>Coût de revient</t>
  </si>
  <si>
    <t>Ventes</t>
  </si>
  <si>
    <t>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</si>
</sst>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3" fontId="2" fillId="0" borderId="0" xfId="0" applyNumberFormat="1" applyFont="1" applyBorder="1"/>
    <xf numFmtId="4" fontId="2" fillId="0" borderId="0" xfId="0" applyNumberFormat="1" applyFont="1" applyBorder="1"/>
    <xf numFmtId="164" fontId="2" fillId="0" borderId="0" xfId="1" applyNumberFormat="1" applyFont="1" applyBorder="1"/>
    <xf numFmtId="43" fontId="2" fillId="0" borderId="0" xfId="1" applyFont="1" applyBorder="1"/>
    <xf numFmtId="165" fontId="0" fillId="0" borderId="1" xfId="1" applyNumberFormat="1" applyFont="1" applyBorder="1"/>
    <xf numFmtId="164" fontId="0" fillId="0" borderId="1" xfId="1" applyNumberFormat="1" applyFont="1" applyBorder="1"/>
    <xf numFmtId="43" fontId="0" fillId="0" borderId="1" xfId="1" applyNumberFormat="1" applyFont="1" applyBorder="1" applyAlignment="1">
      <alignment horizontal="right"/>
    </xf>
    <xf numFmtId="0" fontId="3" fillId="0" borderId="0" xfId="0" applyFont="1"/>
    <xf numFmtId="165" fontId="0" fillId="3" borderId="1" xfId="1" applyNumberFormat="1" applyFont="1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1" fontId="0" fillId="0" borderId="1" xfId="1" applyNumberFormat="1" applyFont="1" applyBorder="1"/>
    <xf numFmtId="41" fontId="0" fillId="3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3" fontId="0" fillId="0" borderId="2" xfId="1" applyFont="1" applyFill="1" applyBorder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0" borderId="0" xfId="0" applyFont="1"/>
    <xf numFmtId="0" fontId="11" fillId="4" borderId="0" xfId="0" applyFont="1" applyFill="1" applyAlignment="1">
      <alignment horizontal="center"/>
    </xf>
    <xf numFmtId="0" fontId="7" fillId="3" borderId="8" xfId="0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1" xfId="0" applyFont="1" applyBorder="1"/>
    <xf numFmtId="3" fontId="2" fillId="0" borderId="1" xfId="0" applyNumberFormat="1" applyFont="1" applyBorder="1"/>
    <xf numFmtId="43" fontId="2" fillId="0" borderId="1" xfId="1" applyNumberFormat="1" applyFont="1" applyBorder="1"/>
    <xf numFmtId="41" fontId="2" fillId="0" borderId="1" xfId="1" applyNumberFormat="1" applyFont="1" applyBorder="1"/>
    <xf numFmtId="41" fontId="2" fillId="0" borderId="1" xfId="0" applyNumberFormat="1" applyFont="1" applyBorder="1" applyAlignment="1">
      <alignment horizontal="center"/>
    </xf>
    <xf numFmtId="43" fontId="2" fillId="0" borderId="1" xfId="1" applyFont="1" applyBorder="1"/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41" fontId="12" fillId="0" borderId="1" xfId="1" applyNumberFormat="1" applyFont="1" applyBorder="1"/>
    <xf numFmtId="41" fontId="12" fillId="0" borderId="1" xfId="0" applyNumberFormat="1" applyFont="1" applyBorder="1" applyAlignment="1">
      <alignment horizontal="center"/>
    </xf>
    <xf numFmtId="43" fontId="0" fillId="0" borderId="0" xfId="0" applyNumberFormat="1" applyFont="1"/>
    <xf numFmtId="3" fontId="0" fillId="0" borderId="0" xfId="0" applyNumberFormat="1" applyFont="1"/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7" fillId="6" borderId="1" xfId="0" applyNumberFormat="1" applyFont="1" applyFill="1" applyBorder="1" applyAlignment="1">
      <alignment horizontal="left" vertical="center" wrapText="1"/>
    </xf>
    <xf numFmtId="43" fontId="7" fillId="6" borderId="1" xfId="1" applyNumberFormat="1" applyFont="1" applyFill="1" applyBorder="1" applyAlignment="1">
      <alignment vertical="center"/>
    </xf>
    <xf numFmtId="43" fontId="7" fillId="6" borderId="1" xfId="1" applyFont="1" applyFill="1" applyBorder="1" applyAlignment="1">
      <alignment horizontal="center" vertical="center"/>
    </xf>
    <xf numFmtId="43" fontId="7" fillId="6" borderId="1" xfId="1" applyFont="1" applyFill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7" fillId="6" borderId="1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25402</xdr:rowOff>
    </xdr:from>
    <xdr:to>
      <xdr:col>8</xdr:col>
      <xdr:colOff>671406</xdr:colOff>
      <xdr:row>11</xdr:row>
      <xdr:rowOff>558228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3202"/>
          <a:ext cx="2932006" cy="231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vavdin\Desktop\sandra\BTS%20MCO%20gestion-i-manuel\i-manuel_SV\Ch07\chap%207\MCO%20-%20ch7%20pro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°6 à 8"/>
      <sheetName val="tableau répart"/>
      <sheetName val="q°9"/>
      <sheetName val="q°10, 11, 14"/>
      <sheetName val="Appli1 MOBILART"/>
      <sheetName val="Appli2 CARRE tableau répart "/>
      <sheetName val="Appli2 CARRE Calcul"/>
      <sheetName val="appli3 PASSIONSCOOT"/>
      <sheetName val="appli4 MINI STAGE"/>
      <sheetName val=" appli5 TOUTICOOK"/>
    </sheetNames>
    <sheetDataSet>
      <sheetData sheetId="0"/>
      <sheetData sheetId="1">
        <row r="7">
          <cell r="H7">
            <v>0.1</v>
          </cell>
        </row>
        <row r="24">
          <cell r="C24">
            <v>0.2</v>
          </cell>
          <cell r="D24">
            <v>0.15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90" zoomScaleNormal="90" workbookViewId="0"/>
  </sheetViews>
  <sheetFormatPr baseColWidth="10" defaultRowHeight="14.4" x14ac:dyDescent="0.3"/>
  <cols>
    <col min="1" max="1" width="16.88671875" style="1" customWidth="1"/>
    <col min="2" max="2" width="16" style="1" customWidth="1"/>
    <col min="3" max="3" width="13.6640625" style="1" customWidth="1"/>
    <col min="4" max="4" width="15.109375" style="1" customWidth="1"/>
    <col min="5" max="5" width="13.44140625" style="1" customWidth="1"/>
    <col min="6" max="6" width="15.33203125" style="1" customWidth="1"/>
    <col min="7" max="7" width="6.44140625" style="1" customWidth="1"/>
  </cols>
  <sheetData>
    <row r="1" spans="1:8" ht="14.25" customHeight="1" x14ac:dyDescent="0.3">
      <c r="A1" s="9" t="s">
        <v>30</v>
      </c>
    </row>
    <row r="2" spans="1:8" ht="14.25" customHeight="1" x14ac:dyDescent="0.3">
      <c r="A2" s="9"/>
    </row>
    <row r="3" spans="1:8" ht="14.25" customHeight="1" x14ac:dyDescent="0.3">
      <c r="A3" s="35" t="s">
        <v>31</v>
      </c>
      <c r="B3" s="37"/>
      <c r="C3" s="37"/>
      <c r="D3" s="37"/>
      <c r="E3" s="37"/>
      <c r="F3" s="36"/>
      <c r="G3" s="36"/>
      <c r="H3" s="36"/>
    </row>
    <row r="4" spans="1:8" ht="14.25" customHeight="1" x14ac:dyDescent="0.3">
      <c r="A4" s="37"/>
      <c r="B4" s="37"/>
      <c r="C4" s="37"/>
      <c r="D4" s="37"/>
      <c r="E4" s="37"/>
      <c r="F4" s="36"/>
      <c r="G4" s="36"/>
      <c r="H4" s="36"/>
    </row>
    <row r="5" spans="1:8" ht="14.25" customHeight="1" x14ac:dyDescent="0.3">
      <c r="A5" s="37"/>
      <c r="B5" s="37"/>
      <c r="C5" s="37"/>
      <c r="D5" s="37"/>
      <c r="E5" s="37"/>
      <c r="F5" s="36"/>
      <c r="G5" s="36"/>
      <c r="H5" s="36"/>
    </row>
    <row r="6" spans="1:8" ht="14.25" customHeight="1" x14ac:dyDescent="0.3">
      <c r="A6" s="37"/>
      <c r="B6" s="37"/>
      <c r="C6" s="37"/>
      <c r="D6" s="37"/>
      <c r="E6" s="37"/>
      <c r="F6" s="36"/>
      <c r="G6" s="36"/>
      <c r="H6" s="36"/>
    </row>
    <row r="7" spans="1:8" ht="14.25" customHeight="1" x14ac:dyDescent="0.3">
      <c r="A7" s="37"/>
      <c r="B7" s="37"/>
      <c r="C7" s="37"/>
      <c r="D7" s="37"/>
      <c r="E7" s="37"/>
      <c r="F7" s="36"/>
      <c r="G7" s="36"/>
      <c r="H7" s="36"/>
    </row>
    <row r="8" spans="1:8" ht="14.25" customHeight="1" x14ac:dyDescent="0.3">
      <c r="A8" s="37"/>
      <c r="B8" s="37"/>
      <c r="C8" s="37"/>
      <c r="D8" s="37"/>
      <c r="E8" s="37"/>
      <c r="F8" s="36"/>
      <c r="G8" s="36"/>
      <c r="H8" s="36"/>
    </row>
    <row r="9" spans="1:8" ht="14.25" customHeight="1" x14ac:dyDescent="0.3">
      <c r="A9" s="37"/>
      <c r="B9" s="37"/>
      <c r="C9" s="37"/>
      <c r="D9" s="37"/>
      <c r="E9" s="37"/>
      <c r="F9" s="36"/>
      <c r="G9" s="36"/>
      <c r="H9" s="36"/>
    </row>
    <row r="10" spans="1:8" ht="14.25" customHeight="1" x14ac:dyDescent="0.3">
      <c r="A10" s="37"/>
      <c r="B10" s="37"/>
      <c r="C10" s="37"/>
      <c r="D10" s="37"/>
      <c r="E10" s="37"/>
      <c r="F10" s="36"/>
      <c r="G10" s="36"/>
      <c r="H10" s="36"/>
    </row>
    <row r="11" spans="1:8" ht="14.25" customHeight="1" x14ac:dyDescent="0.3">
      <c r="A11" s="37"/>
      <c r="B11" s="37"/>
      <c r="C11" s="37"/>
      <c r="D11" s="37"/>
      <c r="E11" s="37"/>
      <c r="F11" s="36"/>
      <c r="G11" s="36"/>
      <c r="H11" s="36"/>
    </row>
    <row r="12" spans="1:8" ht="44.4" customHeight="1" x14ac:dyDescent="0.3">
      <c r="A12" s="37"/>
      <c r="B12" s="37"/>
      <c r="C12" s="37"/>
      <c r="D12" s="37"/>
      <c r="E12" s="37"/>
      <c r="F12" s="36"/>
      <c r="G12" s="36"/>
      <c r="H12" s="36"/>
    </row>
    <row r="13" spans="1:8" ht="14.25" customHeight="1" x14ac:dyDescent="0.3">
      <c r="A13" s="36"/>
      <c r="B13" s="36"/>
      <c r="C13" s="36"/>
      <c r="D13" s="36"/>
      <c r="E13" s="36"/>
      <c r="F13" s="36"/>
      <c r="G13" s="36"/>
      <c r="H13" s="36"/>
    </row>
    <row r="14" spans="1:8" ht="24" customHeight="1" x14ac:dyDescent="0.3">
      <c r="A14" s="29" t="s">
        <v>11</v>
      </c>
      <c r="B14" s="29"/>
      <c r="C14" s="29"/>
      <c r="D14" s="29"/>
      <c r="E14" s="29"/>
      <c r="F14" s="29"/>
    </row>
    <row r="15" spans="1:8" ht="21" customHeight="1" x14ac:dyDescent="0.3">
      <c r="B15" s="25" t="s">
        <v>12</v>
      </c>
      <c r="C15" s="26"/>
      <c r="D15" s="26"/>
      <c r="E15" s="26"/>
      <c r="F15" s="27"/>
    </row>
    <row r="16" spans="1:8" ht="27.75" customHeight="1" x14ac:dyDescent="0.3">
      <c r="B16" s="25" t="s">
        <v>13</v>
      </c>
      <c r="C16" s="26"/>
      <c r="D16" s="26"/>
      <c r="E16" s="27"/>
      <c r="F16" s="20" t="s">
        <v>14</v>
      </c>
    </row>
    <row r="17" spans="1:7" ht="24.75" customHeight="1" x14ac:dyDescent="0.3">
      <c r="A17" s="16"/>
      <c r="B17" s="22" t="s">
        <v>15</v>
      </c>
      <c r="C17" s="22" t="s">
        <v>16</v>
      </c>
      <c r="D17" s="22" t="s">
        <v>17</v>
      </c>
      <c r="E17" s="22" t="s">
        <v>18</v>
      </c>
      <c r="F17" s="22" t="s">
        <v>19</v>
      </c>
    </row>
    <row r="18" spans="1:7" ht="34.5" customHeight="1" x14ac:dyDescent="0.3">
      <c r="A18" s="24" t="s">
        <v>20</v>
      </c>
      <c r="B18" s="23">
        <v>19200</v>
      </c>
      <c r="C18" s="23">
        <v>31200</v>
      </c>
      <c r="D18" s="23">
        <v>23100</v>
      </c>
      <c r="E18" s="23">
        <v>13200</v>
      </c>
      <c r="F18" s="23">
        <v>17200</v>
      </c>
    </row>
    <row r="19" spans="1:7" ht="45" customHeight="1" x14ac:dyDescent="0.3">
      <c r="A19" s="17" t="s">
        <v>21</v>
      </c>
      <c r="B19" s="18" t="s">
        <v>22</v>
      </c>
      <c r="C19" s="18" t="s">
        <v>23</v>
      </c>
      <c r="D19" s="18" t="s">
        <v>24</v>
      </c>
      <c r="E19" s="18" t="s">
        <v>25</v>
      </c>
      <c r="F19" s="19" t="s">
        <v>26</v>
      </c>
    </row>
    <row r="20" spans="1:7" ht="34.5" customHeight="1" x14ac:dyDescent="0.3">
      <c r="A20" s="17" t="s">
        <v>27</v>
      </c>
      <c r="B20" s="14">
        <v>160000</v>
      </c>
      <c r="C20" s="14">
        <v>156000</v>
      </c>
      <c r="D20" s="14">
        <v>154000</v>
      </c>
      <c r="E20" s="14">
        <v>16000</v>
      </c>
      <c r="F20" s="14">
        <v>215000</v>
      </c>
    </row>
    <row r="21" spans="1:7" ht="34.5" customHeight="1" x14ac:dyDescent="0.3">
      <c r="A21" s="17" t="s">
        <v>28</v>
      </c>
      <c r="B21" s="15">
        <f>B18/B20</f>
        <v>0.12</v>
      </c>
      <c r="C21" s="15">
        <f t="shared" ref="C21:F21" si="0">C18/C20</f>
        <v>0.2</v>
      </c>
      <c r="D21" s="15">
        <f t="shared" si="0"/>
        <v>0.15</v>
      </c>
      <c r="E21" s="15">
        <f t="shared" si="0"/>
        <v>0.82499999999999996</v>
      </c>
      <c r="F21" s="15">
        <f t="shared" si="0"/>
        <v>0.08</v>
      </c>
    </row>
    <row r="22" spans="1:7" ht="14.25" customHeight="1" x14ac:dyDescent="0.3">
      <c r="A22" s="9"/>
    </row>
    <row r="23" spans="1:7" ht="14.25" customHeight="1" x14ac:dyDescent="0.3">
      <c r="A23" s="9"/>
    </row>
    <row r="24" spans="1:7" ht="14.25" customHeight="1" x14ac:dyDescent="0.3">
      <c r="A24" s="28" t="s">
        <v>29</v>
      </c>
      <c r="B24" s="28"/>
      <c r="C24" s="28"/>
      <c r="D24" s="28"/>
      <c r="E24" s="28"/>
      <c r="F24" s="28"/>
      <c r="G24" s="5"/>
    </row>
    <row r="25" spans="1:7" ht="20.25" customHeight="1" x14ac:dyDescent="0.3">
      <c r="A25" s="25" t="s">
        <v>0</v>
      </c>
      <c r="B25" s="26"/>
      <c r="C25" s="27"/>
      <c r="D25" s="21" t="s">
        <v>1</v>
      </c>
      <c r="E25" s="21" t="s">
        <v>2</v>
      </c>
      <c r="F25" s="21" t="s">
        <v>3</v>
      </c>
    </row>
    <row r="26" spans="1:7" ht="20.25" customHeight="1" x14ac:dyDescent="0.3">
      <c r="A26" s="32" t="s">
        <v>4</v>
      </c>
      <c r="B26" s="33"/>
      <c r="C26" s="34"/>
      <c r="D26" s="6">
        <v>29500</v>
      </c>
      <c r="E26" s="7">
        <v>1.5</v>
      </c>
      <c r="F26" s="12">
        <f>D26*E26</f>
        <v>44250</v>
      </c>
      <c r="G26" s="5"/>
    </row>
    <row r="27" spans="1:7" ht="20.25" customHeight="1" x14ac:dyDescent="0.3">
      <c r="A27" s="32" t="s">
        <v>5</v>
      </c>
      <c r="B27" s="33"/>
      <c r="C27" s="34"/>
      <c r="D27" s="6">
        <v>295</v>
      </c>
      <c r="E27" s="8">
        <v>20</v>
      </c>
      <c r="F27" s="12">
        <f t="shared" ref="F27:F31" si="1">D27*E27</f>
        <v>5900</v>
      </c>
      <c r="G27" s="5"/>
    </row>
    <row r="28" spans="1:7" ht="20.25" customHeight="1" x14ac:dyDescent="0.3">
      <c r="A28" s="32" t="s">
        <v>6</v>
      </c>
      <c r="B28" s="33"/>
      <c r="C28" s="34"/>
      <c r="D28" s="6">
        <v>28320</v>
      </c>
      <c r="E28" s="8">
        <f>'[1]tableau répart'!C24</f>
        <v>0.2</v>
      </c>
      <c r="F28" s="12">
        <f t="shared" si="1"/>
        <v>5664</v>
      </c>
      <c r="G28" s="5"/>
    </row>
    <row r="29" spans="1:7" ht="20.25" customHeight="1" x14ac:dyDescent="0.3">
      <c r="A29" s="32" t="s">
        <v>7</v>
      </c>
      <c r="B29" s="33"/>
      <c r="C29" s="34"/>
      <c r="D29" s="6">
        <v>5650</v>
      </c>
      <c r="E29" s="8">
        <v>0.5</v>
      </c>
      <c r="F29" s="12">
        <f>D29*E29</f>
        <v>2825</v>
      </c>
      <c r="G29" s="5"/>
    </row>
    <row r="30" spans="1:7" ht="20.25" customHeight="1" x14ac:dyDescent="0.3">
      <c r="A30" s="32" t="s">
        <v>8</v>
      </c>
      <c r="B30" s="33"/>
      <c r="C30" s="34"/>
      <c r="D30" s="6">
        <v>236</v>
      </c>
      <c r="E30" s="8">
        <f>E27</f>
        <v>20</v>
      </c>
      <c r="F30" s="12">
        <f t="shared" si="1"/>
        <v>4720</v>
      </c>
      <c r="G30" s="5"/>
    </row>
    <row r="31" spans="1:7" ht="18.75" customHeight="1" x14ac:dyDescent="0.3">
      <c r="A31" s="31" t="s">
        <v>9</v>
      </c>
      <c r="B31" s="31"/>
      <c r="C31" s="31"/>
      <c r="D31" s="6">
        <v>28320</v>
      </c>
      <c r="E31" s="8">
        <f>'[1]tableau répart'!D24</f>
        <v>0.15</v>
      </c>
      <c r="F31" s="12">
        <f t="shared" si="1"/>
        <v>4248</v>
      </c>
      <c r="G31" s="5"/>
    </row>
    <row r="32" spans="1:7" ht="18.75" customHeight="1" x14ac:dyDescent="0.3">
      <c r="A32" s="30" t="s">
        <v>10</v>
      </c>
      <c r="B32" s="30"/>
      <c r="C32" s="30"/>
      <c r="D32" s="10">
        <v>5625</v>
      </c>
      <c r="E32" s="11">
        <f>F32/D32</f>
        <v>12.019022222222222</v>
      </c>
      <c r="F32" s="13">
        <f>SUM(F26:F31)</f>
        <v>67607</v>
      </c>
      <c r="G32" s="5"/>
    </row>
    <row r="33" spans="1:6" ht="13.5" customHeight="1" x14ac:dyDescent="0.3">
      <c r="A33" s="2"/>
      <c r="B33" s="3"/>
      <c r="C33" s="4"/>
      <c r="D33" s="5"/>
      <c r="E33" s="2"/>
      <c r="F33" s="3"/>
    </row>
  </sheetData>
  <mergeCells count="13">
    <mergeCell ref="A3:E12"/>
    <mergeCell ref="B16:E16"/>
    <mergeCell ref="A24:F24"/>
    <mergeCell ref="A14:F14"/>
    <mergeCell ref="B15:F15"/>
    <mergeCell ref="A32:C32"/>
    <mergeCell ref="A31:C31"/>
    <mergeCell ref="A25:C25"/>
    <mergeCell ref="A26:C26"/>
    <mergeCell ref="A27:C27"/>
    <mergeCell ref="A28:C28"/>
    <mergeCell ref="A29:C29"/>
    <mergeCell ref="A30:C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RowHeight="14.4" x14ac:dyDescent="0.3"/>
  <cols>
    <col min="1" max="1" width="12.33203125" style="1" customWidth="1"/>
    <col min="2" max="8" width="11.6640625" style="1" customWidth="1"/>
  </cols>
  <sheetData>
    <row r="1" spans="1:8" ht="14.25" customHeight="1" x14ac:dyDescent="0.3">
      <c r="A1" s="9" t="s">
        <v>32</v>
      </c>
    </row>
    <row r="2" spans="1:8" ht="14.25" customHeight="1" x14ac:dyDescent="0.3">
      <c r="A2" s="9"/>
    </row>
    <row r="3" spans="1:8" ht="14.25" customHeight="1" x14ac:dyDescent="0.3">
      <c r="A3" s="38" t="s">
        <v>33</v>
      </c>
    </row>
    <row r="4" spans="1:8" ht="14.25" customHeight="1" x14ac:dyDescent="0.3"/>
    <row r="5" spans="1:8" ht="20.25" customHeight="1" x14ac:dyDescent="0.3">
      <c r="A5" s="39" t="s">
        <v>34</v>
      </c>
      <c r="B5" s="39"/>
      <c r="C5" s="39"/>
      <c r="D5" s="39"/>
      <c r="E5" s="39"/>
      <c r="F5" s="39"/>
      <c r="G5" s="39"/>
      <c r="H5" s="39"/>
    </row>
    <row r="6" spans="1:8" ht="20.25" customHeight="1" x14ac:dyDescent="0.3">
      <c r="A6" s="40"/>
      <c r="B6" s="41" t="s">
        <v>35</v>
      </c>
      <c r="C6" s="42"/>
      <c r="D6" s="43"/>
      <c r="E6" s="44"/>
      <c r="F6" s="42" t="s">
        <v>36</v>
      </c>
      <c r="G6" s="42"/>
      <c r="H6" s="43"/>
    </row>
    <row r="7" spans="1:8" ht="20.25" customHeight="1" x14ac:dyDescent="0.3">
      <c r="A7" s="40"/>
      <c r="B7" s="45" t="s">
        <v>1</v>
      </c>
      <c r="C7" s="45" t="s">
        <v>2</v>
      </c>
      <c r="D7" s="45" t="s">
        <v>37</v>
      </c>
      <c r="E7" s="46"/>
      <c r="F7" s="45" t="s">
        <v>1</v>
      </c>
      <c r="G7" s="45" t="s">
        <v>2</v>
      </c>
      <c r="H7" s="45" t="s">
        <v>37</v>
      </c>
    </row>
    <row r="8" spans="1:8" ht="20.25" customHeight="1" x14ac:dyDescent="0.3">
      <c r="A8" s="47" t="s">
        <v>38</v>
      </c>
      <c r="B8" s="48">
        <v>145</v>
      </c>
      <c r="C8" s="49"/>
      <c r="D8" s="50">
        <v>1633</v>
      </c>
      <c r="E8" s="48" t="s">
        <v>39</v>
      </c>
      <c r="F8" s="48">
        <v>5625</v>
      </c>
      <c r="G8" s="51">
        <f>C10</f>
        <v>12</v>
      </c>
      <c r="H8" s="50">
        <f>G8*F8</f>
        <v>67500</v>
      </c>
    </row>
    <row r="9" spans="1:8" ht="20.25" customHeight="1" x14ac:dyDescent="0.3">
      <c r="A9" s="47" t="s">
        <v>40</v>
      </c>
      <c r="B9" s="48">
        <v>5625</v>
      </c>
      <c r="C9" s="52"/>
      <c r="D9" s="50">
        <v>67607</v>
      </c>
      <c r="E9" s="48" t="s">
        <v>41</v>
      </c>
      <c r="F9" s="48">
        <f>F10-F8</f>
        <v>145</v>
      </c>
      <c r="G9" s="51">
        <f>C10</f>
        <v>12</v>
      </c>
      <c r="H9" s="50">
        <f>G9*F9</f>
        <v>1740</v>
      </c>
    </row>
    <row r="10" spans="1:8" ht="20.25" customHeight="1" x14ac:dyDescent="0.3">
      <c r="A10" s="53" t="s">
        <v>42</v>
      </c>
      <c r="B10" s="54">
        <f>B8+B9</f>
        <v>5770</v>
      </c>
      <c r="C10" s="55">
        <f>D10/B10</f>
        <v>12</v>
      </c>
      <c r="D10" s="55">
        <f>D8+D9</f>
        <v>69240</v>
      </c>
      <c r="E10" s="53" t="s">
        <v>42</v>
      </c>
      <c r="F10" s="54">
        <f>B10</f>
        <v>5770</v>
      </c>
      <c r="G10" s="56">
        <f>C10</f>
        <v>12</v>
      </c>
      <c r="H10" s="55">
        <f>G10*F10</f>
        <v>69240</v>
      </c>
    </row>
    <row r="11" spans="1:8" ht="20.25" customHeight="1" x14ac:dyDescent="0.3"/>
    <row r="12" spans="1:8" ht="20.25" customHeight="1" x14ac:dyDescent="0.3"/>
    <row r="13" spans="1:8" ht="18.75" customHeight="1" x14ac:dyDescent="0.3"/>
    <row r="14" spans="1:8" ht="18.75" customHeight="1" x14ac:dyDescent="0.3">
      <c r="C14" s="57"/>
      <c r="D14" s="57"/>
    </row>
    <row r="15" spans="1:8" ht="13.5" customHeight="1" x14ac:dyDescent="0.3">
      <c r="B15" s="57"/>
    </row>
    <row r="16" spans="1:8" ht="24" customHeight="1" x14ac:dyDescent="0.3">
      <c r="B16" s="58"/>
    </row>
    <row r="17" spans="4:5" ht="12.75" customHeight="1" x14ac:dyDescent="0.3"/>
    <row r="18" spans="4:5" ht="20.25" customHeight="1" x14ac:dyDescent="0.3"/>
    <row r="19" spans="4:5" ht="20.25" customHeight="1" x14ac:dyDescent="0.3"/>
    <row r="20" spans="4:5" ht="20.25" customHeight="1" x14ac:dyDescent="0.3"/>
    <row r="21" spans="4:5" ht="20.25" customHeight="1" x14ac:dyDescent="0.3"/>
    <row r="22" spans="4:5" ht="20.25" customHeight="1" x14ac:dyDescent="0.3">
      <c r="D22" s="57"/>
      <c r="E22" s="57"/>
    </row>
    <row r="23" spans="4:5" ht="20.25" customHeight="1" x14ac:dyDescent="0.3"/>
    <row r="24" spans="4:5" ht="20.25" customHeight="1" x14ac:dyDescent="0.3"/>
    <row r="25" spans="4:5" ht="20.25" customHeight="1" x14ac:dyDescent="0.3"/>
    <row r="28" spans="4:5" ht="30" customHeight="1" x14ac:dyDescent="0.3"/>
    <row r="30" spans="4:5" ht="15" customHeight="1" x14ac:dyDescent="0.3"/>
  </sheetData>
  <mergeCells count="3">
    <mergeCell ref="A5:H5"/>
    <mergeCell ref="B6:D6"/>
    <mergeCell ref="F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25" sqref="C25"/>
    </sheetView>
  </sheetViews>
  <sheetFormatPr baseColWidth="10" defaultRowHeight="14.4" x14ac:dyDescent="0.3"/>
  <cols>
    <col min="1" max="1" width="17.33203125" style="1" customWidth="1"/>
    <col min="2" max="2" width="16" style="1" customWidth="1"/>
    <col min="3" max="3" width="13.6640625" style="1" customWidth="1"/>
    <col min="4" max="6" width="12" style="1" customWidth="1"/>
    <col min="7" max="7" width="6.44140625" style="1" customWidth="1"/>
    <col min="8" max="8" width="12.33203125" style="1" customWidth="1"/>
    <col min="9" max="15" width="11.6640625" style="1" customWidth="1"/>
  </cols>
  <sheetData>
    <row r="1" spans="1:12" ht="24" customHeight="1" x14ac:dyDescent="0.3">
      <c r="A1" s="9" t="s">
        <v>43</v>
      </c>
      <c r="I1" s="58"/>
    </row>
    <row r="2" spans="1:12" ht="13.5" customHeight="1" x14ac:dyDescent="0.3">
      <c r="A2" s="9"/>
      <c r="I2" s="58"/>
    </row>
    <row r="3" spans="1:12" ht="13.5" customHeight="1" x14ac:dyDescent="0.3">
      <c r="A3" s="38" t="s">
        <v>44</v>
      </c>
      <c r="I3" s="58"/>
    </row>
    <row r="4" spans="1:12" ht="12.75" customHeight="1" x14ac:dyDescent="0.3"/>
    <row r="5" spans="1:12" ht="20.25" customHeight="1" x14ac:dyDescent="0.3">
      <c r="A5" s="59" t="s">
        <v>45</v>
      </c>
      <c r="B5" s="60"/>
      <c r="C5" s="60"/>
      <c r="D5" s="60"/>
      <c r="E5" s="60"/>
    </row>
    <row r="6" spans="1:12" ht="20.25" customHeight="1" x14ac:dyDescent="0.3">
      <c r="A6" s="61" t="s">
        <v>0</v>
      </c>
      <c r="B6" s="61"/>
      <c r="C6" s="62" t="s">
        <v>1</v>
      </c>
      <c r="D6" s="62" t="s">
        <v>2</v>
      </c>
      <c r="E6" s="62" t="s">
        <v>3</v>
      </c>
    </row>
    <row r="7" spans="1:12" ht="20.25" customHeight="1" x14ac:dyDescent="0.3">
      <c r="A7" s="31" t="s">
        <v>46</v>
      </c>
      <c r="B7" s="31"/>
      <c r="C7" s="63">
        <v>5625</v>
      </c>
      <c r="D7" s="64">
        <v>12</v>
      </c>
      <c r="E7" s="65">
        <v>67500</v>
      </c>
    </row>
    <row r="8" spans="1:12" ht="20.25" customHeight="1" x14ac:dyDescent="0.3">
      <c r="A8" s="32" t="s">
        <v>47</v>
      </c>
      <c r="B8" s="34"/>
      <c r="C8" s="63">
        <v>1125</v>
      </c>
      <c r="D8" s="64">
        <v>0.5</v>
      </c>
      <c r="E8" s="65">
        <v>562.5</v>
      </c>
    </row>
    <row r="9" spans="1:12" ht="20.25" customHeight="1" x14ac:dyDescent="0.3">
      <c r="A9" s="31" t="s">
        <v>48</v>
      </c>
      <c r="B9" s="31"/>
      <c r="C9" s="63">
        <v>5625</v>
      </c>
      <c r="D9" s="64">
        <v>0.83</v>
      </c>
      <c r="E9" s="65">
        <v>4640.63</v>
      </c>
      <c r="K9" s="57"/>
      <c r="L9" s="57"/>
    </row>
    <row r="10" spans="1:12" ht="20.25" customHeight="1" x14ac:dyDescent="0.3">
      <c r="A10" s="31" t="s">
        <v>49</v>
      </c>
      <c r="B10" s="31"/>
      <c r="C10" s="63">
        <v>67500</v>
      </c>
      <c r="D10" s="64">
        <v>0.1</v>
      </c>
      <c r="E10" s="65">
        <v>6750</v>
      </c>
    </row>
    <row r="11" spans="1:12" ht="20.25" customHeight="1" x14ac:dyDescent="0.3">
      <c r="A11" s="66" t="s">
        <v>50</v>
      </c>
      <c r="B11" s="66"/>
      <c r="C11" s="67">
        <f>C7</f>
        <v>5625</v>
      </c>
      <c r="D11" s="68">
        <v>14.13</v>
      </c>
      <c r="E11" s="69">
        <v>79453.13</v>
      </c>
    </row>
    <row r="12" spans="1:12" ht="20.25" customHeight="1" x14ac:dyDescent="0.3">
      <c r="A12" s="31" t="s">
        <v>51</v>
      </c>
      <c r="B12" s="31"/>
      <c r="C12" s="70">
        <v>5625</v>
      </c>
      <c r="D12" s="64">
        <v>16</v>
      </c>
      <c r="E12" s="65">
        <v>90400</v>
      </c>
    </row>
    <row r="13" spans="1:12" x14ac:dyDescent="0.3">
      <c r="A13" s="66" t="s">
        <v>52</v>
      </c>
      <c r="B13" s="66"/>
      <c r="C13" s="67">
        <v>5625</v>
      </c>
      <c r="D13" s="71">
        <v>1.88</v>
      </c>
      <c r="E13" s="69">
        <v>10546.88</v>
      </c>
    </row>
  </sheetData>
  <mergeCells count="9">
    <mergeCell ref="A11:B11"/>
    <mergeCell ref="A12:B12"/>
    <mergeCell ref="A13:B13"/>
    <mergeCell ref="A5:E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 4</vt:lpstr>
      <vt:lpstr>Annexe 5</vt:lpstr>
      <vt:lpstr>Annexe 6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2019-07-25T15:28:32Z</dcterms:created>
  <dcterms:modified xsi:type="dcterms:W3CDTF">2019-07-29T18:43:14Z</dcterms:modified>
</cp:coreProperties>
</file>