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brezillon\Documents\00-Production 2019\2-BTS MCO Gestion operationnelle\000-I-manuel\Ch05\Annexes-documents (élève)\"/>
    </mc:Choice>
  </mc:AlternateContent>
  <bookViews>
    <workbookView xWindow="0" yWindow="456" windowWidth="16320" windowHeight="18456" activeTab="2"/>
  </bookViews>
  <sheets>
    <sheet name="Doc 1 - Bilan comptable " sheetId="12" r:id="rId1"/>
    <sheet name="Doc 2 - Bilan fonctionnel" sheetId="13" r:id="rId2"/>
    <sheet name="Doc 3 - FRNG, BFR et TN" sheetId="15" r:id="rId3"/>
  </sheets>
  <externalReferences>
    <externalReference r:id="rId4"/>
  </externalReferenc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2" i="12" l="1"/>
  <c r="K13" i="12" s="1"/>
  <c r="F24" i="12"/>
  <c r="F22" i="12"/>
  <c r="F21" i="12"/>
  <c r="F19" i="12"/>
  <c r="F18" i="12"/>
  <c r="F17" i="12"/>
  <c r="F12" i="12"/>
  <c r="F11" i="12"/>
  <c r="F10" i="12"/>
  <c r="L28" i="12"/>
  <c r="K28" i="12"/>
  <c r="L15" i="12"/>
  <c r="K15" i="12"/>
  <c r="G26" i="12"/>
  <c r="E26" i="12"/>
  <c r="D26" i="12"/>
  <c r="G14" i="12"/>
  <c r="E14" i="12"/>
  <c r="D14" i="12"/>
  <c r="F9" i="12"/>
  <c r="F8" i="12"/>
  <c r="D29" i="12" l="1"/>
  <c r="E29" i="12"/>
  <c r="G29" i="12"/>
  <c r="F26" i="12"/>
  <c r="F14" i="12"/>
  <c r="K29" i="12"/>
  <c r="L12" i="12" l="1"/>
  <c r="L13" i="12" s="1"/>
  <c r="F29" i="12"/>
  <c r="M29" i="12" s="1"/>
  <c r="L29" i="12" l="1"/>
  <c r="N29" i="12" s="1"/>
</calcChain>
</file>

<file path=xl/comments1.xml><?xml version="1.0" encoding="utf-8"?>
<comments xmlns="http://schemas.openxmlformats.org/spreadsheetml/2006/main">
  <authors>
    <author>Emmanuelle</author>
  </authors>
  <commentList>
    <comment ref="O10" authorId="0" shapeId="0">
      <text>
        <r>
          <rPr>
            <b/>
            <sz val="9"/>
            <color indexed="81"/>
            <rFont val="Tahoma"/>
            <family val="2"/>
          </rPr>
          <t>Emmanuelle:</t>
        </r>
        <r>
          <rPr>
            <sz val="9"/>
            <color indexed="81"/>
            <rFont val="Tahoma"/>
            <family val="2"/>
          </rPr>
          <t xml:space="preserve">
le professeur peut, s’il le souhaite, développer un peu le contexte de l’entreprise en rapprochant les données suivantes :
– augmentation des emprunts ;
– augmentation des autres immobilisations corporelles ;
– augmentation des créances clients ;
– augmentation de la production vendue.
Il peut amener les élèves à imaginer ce qu’il s’est passé.
Exemple : il y a une progression de l’activité, les dirigeants de l’entreprise ont décidé de se lancer dans la fabrication et la vente de leurs propres articles de sport.
Toute réponse cohérente est acceptée.
APPLI 2 GF</t>
        </r>
      </text>
    </comment>
  </commentList>
</comments>
</file>

<file path=xl/sharedStrings.xml><?xml version="1.0" encoding="utf-8"?>
<sst xmlns="http://schemas.openxmlformats.org/spreadsheetml/2006/main" count="109" uniqueCount="82">
  <si>
    <t>Terrains</t>
  </si>
  <si>
    <t>Constructions</t>
  </si>
  <si>
    <t xml:space="preserve"> </t>
  </si>
  <si>
    <t>ACTIF</t>
  </si>
  <si>
    <t>PASSIF</t>
  </si>
  <si>
    <t>Brut</t>
  </si>
  <si>
    <t>Net</t>
  </si>
  <si>
    <t>Autres immobilisations corporelles</t>
  </si>
  <si>
    <t>Immobilisations financières</t>
  </si>
  <si>
    <t>ACTIF CIRCULANT</t>
  </si>
  <si>
    <t>Stocks et encours</t>
  </si>
  <si>
    <t>Produits intermédiaires et finis</t>
  </si>
  <si>
    <t>Marchandises</t>
  </si>
  <si>
    <t>Créances d'exploitation</t>
  </si>
  <si>
    <t>Clients et comptes rattachés</t>
  </si>
  <si>
    <t>Autres créances</t>
  </si>
  <si>
    <t>Valeurs mobilières de placement</t>
  </si>
  <si>
    <t>Disponibilités</t>
  </si>
  <si>
    <t>Charges constatées d'avance</t>
  </si>
  <si>
    <t>CAPITAUX PROPRES</t>
  </si>
  <si>
    <t>Capital social ou individuel</t>
  </si>
  <si>
    <t>Réserves</t>
  </si>
  <si>
    <t>Réserve légale</t>
  </si>
  <si>
    <t>Réserves réglementées</t>
  </si>
  <si>
    <t>Autres réserves</t>
  </si>
  <si>
    <t>Résultat de l'exercice</t>
  </si>
  <si>
    <t>Provisions</t>
  </si>
  <si>
    <t>DETTES</t>
  </si>
  <si>
    <t>Dettes financières</t>
  </si>
  <si>
    <t>Dettes d'exploitation</t>
  </si>
  <si>
    <t>Emprunts et dettes financières</t>
  </si>
  <si>
    <t>Dettes fiscales et sociales</t>
  </si>
  <si>
    <t>Dettes diverses</t>
  </si>
  <si>
    <t>Autres dettes</t>
  </si>
  <si>
    <t>Produits constatés d'avance</t>
  </si>
  <si>
    <t>N</t>
  </si>
  <si>
    <t>N-1</t>
  </si>
  <si>
    <t>RESSOURCES STABLES</t>
  </si>
  <si>
    <t>PASSIF CIRCULANT</t>
  </si>
  <si>
    <t xml:space="preserve"> - Emplois stables</t>
  </si>
  <si>
    <t>FRNG</t>
  </si>
  <si>
    <t xml:space="preserve"> - BFR</t>
  </si>
  <si>
    <t>Trésorerie</t>
  </si>
  <si>
    <t xml:space="preserve">BFR </t>
  </si>
  <si>
    <t xml:space="preserve">Réserves statutaires </t>
  </si>
  <si>
    <t>Capitaux propres</t>
  </si>
  <si>
    <t>Provisions pour risques et charges</t>
  </si>
  <si>
    <t xml:space="preserve">Créances </t>
  </si>
  <si>
    <t xml:space="preserve">Dettes </t>
  </si>
  <si>
    <t>VMP</t>
  </si>
  <si>
    <t>Report à nouveau</t>
  </si>
  <si>
    <t>Dettes fourn. et comptes rattachés</t>
  </si>
  <si>
    <t>Charges à rép. sur plusieurs exercices</t>
  </si>
  <si>
    <t>Emprunts oblig. convertibles</t>
  </si>
  <si>
    <r>
      <t>EMPLOIS STABLES</t>
    </r>
    <r>
      <rPr>
        <sz val="10"/>
        <rFont val="Book Antiqua"/>
        <family val="1"/>
      </rPr>
      <t/>
    </r>
  </si>
  <si>
    <t>Concours bancaires courants</t>
  </si>
  <si>
    <t xml:space="preserve"> - Passif circulant</t>
  </si>
  <si>
    <t>Exercice N</t>
  </si>
  <si>
    <t>Exercice N-1</t>
  </si>
  <si>
    <t>ACTIF IMMOBILISÉ</t>
  </si>
  <si>
    <t>Immobilisations incorporelles</t>
  </si>
  <si>
    <t>Immobilisations corporelles</t>
  </si>
  <si>
    <t>Install. techn., mat. et out. industriel</t>
  </si>
  <si>
    <t>Total I</t>
  </si>
  <si>
    <t>Total II</t>
  </si>
  <si>
    <t>TOTAL GÉNÉRAL</t>
  </si>
  <si>
    <t>Total III</t>
  </si>
  <si>
    <r>
      <t>Emprunts auprès des ét. de crédit</t>
    </r>
    <r>
      <rPr>
        <vertAlign val="superscript"/>
        <sz val="10"/>
        <rFont val="Arial"/>
        <family val="2"/>
      </rPr>
      <t xml:space="preserve"> (1)</t>
    </r>
  </si>
  <si>
    <t>Dettes s/immob. et comptes rattachés</t>
  </si>
  <si>
    <t>(1) Dont concours bancaires courants :</t>
  </si>
  <si>
    <t>TRÉSORERIE ACTIVE</t>
  </si>
  <si>
    <t>Amortissements et dépréciations</t>
  </si>
  <si>
    <t>TRÉSORERIE PASSIVE</t>
  </si>
  <si>
    <t xml:space="preserve">   Ressources stables</t>
  </si>
  <si>
    <t xml:space="preserve">    Actif circulant</t>
  </si>
  <si>
    <t xml:space="preserve">   FRNG</t>
  </si>
  <si>
    <t>BILAN au 31/12/N - MARMOZ</t>
  </si>
  <si>
    <t>Am. et dép.</t>
  </si>
  <si>
    <t>BILAN FONCTIONNEL CONDENSÉ</t>
  </si>
  <si>
    <t>Matières premières, approv.</t>
  </si>
  <si>
    <t>EMPLOIS</t>
  </si>
  <si>
    <t>RESSOURCES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</si>
</sst>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Times New Roman"/>
    </font>
    <font>
      <sz val="10"/>
      <name val="Book Antiqua"/>
      <family val="1"/>
    </font>
    <font>
      <sz val="9"/>
      <color indexed="81"/>
      <name val="Tahoma"/>
      <family val="2"/>
    </font>
    <font>
      <b/>
      <sz val="9"/>
      <color indexed="81"/>
      <name val="Tahoma"/>
      <family val="2"/>
    </font>
    <font>
      <b/>
      <sz val="10"/>
      <name val="Arial"/>
      <family val="2"/>
    </font>
    <font>
      <sz val="10"/>
      <name val="Arial"/>
      <family val="2"/>
    </font>
    <font>
      <i/>
      <sz val="10"/>
      <name val="Arial"/>
      <family val="2"/>
    </font>
    <font>
      <sz val="10"/>
      <color indexed="9"/>
      <name val="Arial"/>
      <family val="2"/>
    </font>
    <font>
      <b/>
      <i/>
      <sz val="10"/>
      <name val="Arial"/>
      <family val="2"/>
    </font>
    <font>
      <vertAlign val="superscript"/>
      <sz val="10"/>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59999389629810485"/>
        <bgColor indexed="64"/>
      </patternFill>
    </fill>
  </fills>
  <borders count="27">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top/>
      <bottom style="thin">
        <color theme="0" tint="-0.34998626667073579"/>
      </bottom>
      <diagonal/>
    </border>
  </borders>
  <cellStyleXfs count="1">
    <xf numFmtId="0" fontId="0" fillId="0" borderId="0"/>
  </cellStyleXfs>
  <cellXfs count="96">
    <xf numFmtId="0" fontId="0" fillId="0" borderId="0" xfId="0"/>
    <xf numFmtId="0" fontId="5" fillId="0" borderId="0" xfId="0" applyFont="1"/>
    <xf numFmtId="0" fontId="5" fillId="0" borderId="0" xfId="0" applyFont="1" applyBorder="1" applyAlignment="1">
      <alignment vertical="center"/>
    </xf>
    <xf numFmtId="0" fontId="5"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3" fontId="5" fillId="0" borderId="11" xfId="0" applyNumberFormat="1" applyFont="1" applyBorder="1" applyAlignment="1">
      <alignment vertical="center"/>
    </xf>
    <xf numFmtId="3" fontId="5" fillId="0" borderId="10" xfId="0" applyNumberFormat="1" applyFont="1" applyBorder="1" applyAlignment="1">
      <alignment vertical="center"/>
    </xf>
    <xf numFmtId="3" fontId="5" fillId="0" borderId="1" xfId="0" applyNumberFormat="1" applyFont="1" applyBorder="1" applyAlignment="1">
      <alignment vertical="center"/>
    </xf>
    <xf numFmtId="3" fontId="6" fillId="0" borderId="11" xfId="0" applyNumberFormat="1" applyFont="1" applyBorder="1" applyAlignment="1">
      <alignment vertical="center"/>
    </xf>
    <xf numFmtId="3" fontId="5" fillId="0" borderId="6" xfId="0" applyNumberFormat="1" applyFont="1" applyBorder="1" applyAlignment="1">
      <alignment vertical="center"/>
    </xf>
    <xf numFmtId="0" fontId="5" fillId="0" borderId="1" xfId="0" applyFont="1" applyBorder="1" applyAlignment="1">
      <alignment vertical="center"/>
    </xf>
    <xf numFmtId="3" fontId="7" fillId="0" borderId="10" xfId="0" applyNumberFormat="1" applyFont="1" applyBorder="1" applyAlignment="1">
      <alignment vertical="center"/>
    </xf>
    <xf numFmtId="3" fontId="5" fillId="0" borderId="7" xfId="0" applyNumberFormat="1" applyFont="1" applyBorder="1" applyAlignment="1">
      <alignment vertical="center"/>
    </xf>
    <xf numFmtId="3" fontId="5" fillId="0" borderId="4" xfId="0" applyNumberFormat="1" applyFont="1" applyBorder="1" applyAlignment="1">
      <alignment vertical="center"/>
    </xf>
    <xf numFmtId="3" fontId="6" fillId="0" borderId="7" xfId="0" applyNumberFormat="1" applyFont="1" applyBorder="1" applyAlignment="1">
      <alignment vertical="center"/>
    </xf>
    <xf numFmtId="3" fontId="5" fillId="0" borderId="17" xfId="0" applyNumberFormat="1" applyFont="1" applyBorder="1" applyAlignment="1">
      <alignment vertical="center"/>
    </xf>
    <xf numFmtId="3" fontId="5" fillId="0" borderId="7" xfId="0" applyNumberFormat="1" applyFont="1" applyFill="1" applyBorder="1" applyAlignment="1">
      <alignment vertical="center"/>
    </xf>
    <xf numFmtId="3" fontId="4" fillId="0" borderId="11" xfId="0" applyNumberFormat="1" applyFont="1" applyBorder="1" applyAlignment="1">
      <alignment vertical="center"/>
    </xf>
    <xf numFmtId="3" fontId="4" fillId="0" borderId="10" xfId="0" applyNumberFormat="1" applyFont="1" applyBorder="1" applyAlignment="1">
      <alignment vertical="center"/>
    </xf>
    <xf numFmtId="3" fontId="4" fillId="0" borderId="1" xfId="0" applyNumberFormat="1" applyFont="1" applyBorder="1" applyAlignment="1">
      <alignment vertical="center"/>
    </xf>
    <xf numFmtId="3" fontId="8" fillId="0" borderId="11" xfId="0" applyNumberFormat="1" applyFont="1" applyBorder="1" applyAlignment="1">
      <alignment vertical="center"/>
    </xf>
    <xf numFmtId="0" fontId="5" fillId="0" borderId="0" xfId="0" applyFont="1" applyFill="1" applyBorder="1" applyAlignment="1">
      <alignment vertical="center"/>
    </xf>
    <xf numFmtId="3" fontId="5" fillId="0" borderId="0" xfId="0" applyNumberFormat="1" applyFont="1" applyAlignment="1">
      <alignment vertical="center"/>
    </xf>
    <xf numFmtId="3" fontId="6" fillId="0" borderId="16" xfId="0" applyNumberFormat="1" applyFont="1" applyBorder="1" applyAlignment="1">
      <alignment vertical="center"/>
    </xf>
    <xf numFmtId="3" fontId="5" fillId="0" borderId="16" xfId="0" applyNumberFormat="1" applyFont="1" applyBorder="1" applyAlignment="1">
      <alignment vertical="center"/>
    </xf>
    <xf numFmtId="0" fontId="5" fillId="0" borderId="12" xfId="0" applyFont="1" applyBorder="1" applyAlignment="1">
      <alignment vertical="center"/>
    </xf>
    <xf numFmtId="0" fontId="6" fillId="0" borderId="13" xfId="0" applyFont="1" applyBorder="1" applyAlignment="1">
      <alignment vertical="center"/>
    </xf>
    <xf numFmtId="3" fontId="6" fillId="0" borderId="14" xfId="0" applyNumberFormat="1" applyFont="1" applyBorder="1" applyAlignment="1">
      <alignment vertical="center"/>
    </xf>
    <xf numFmtId="3" fontId="5" fillId="0" borderId="8"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horizontal="left" vertical="center" wrapText="1" shrinkToFit="1"/>
    </xf>
    <xf numFmtId="0" fontId="4" fillId="0" borderId="18" xfId="0" applyFont="1" applyBorder="1" applyAlignment="1">
      <alignment vertical="center" wrapText="1" shrinkToFit="1"/>
    </xf>
    <xf numFmtId="3" fontId="5" fillId="0" borderId="18" xfId="0" applyNumberFormat="1" applyFont="1" applyBorder="1" applyAlignment="1">
      <alignment horizontal="right" vertical="center"/>
    </xf>
    <xf numFmtId="0" fontId="4" fillId="0" borderId="18" xfId="0" applyFont="1" applyBorder="1" applyAlignment="1">
      <alignment vertical="center"/>
    </xf>
    <xf numFmtId="3" fontId="5" fillId="0" borderId="15" xfId="0" applyNumberFormat="1" applyFont="1" applyBorder="1" applyAlignment="1">
      <alignment horizontal="right" vertical="center"/>
    </xf>
    <xf numFmtId="3" fontId="5" fillId="0" borderId="1" xfId="0" applyNumberFormat="1" applyFont="1" applyBorder="1" applyAlignment="1">
      <alignment horizontal="right" vertical="center"/>
    </xf>
    <xf numFmtId="3" fontId="5" fillId="0" borderId="11" xfId="0" applyNumberFormat="1" applyFont="1" applyBorder="1" applyAlignment="1">
      <alignment horizontal="right" vertical="center"/>
    </xf>
    <xf numFmtId="0" fontId="5" fillId="0" borderId="1" xfId="0" applyFont="1" applyBorder="1" applyAlignment="1">
      <alignment vertical="center" wrapText="1" shrinkToFit="1"/>
    </xf>
    <xf numFmtId="3" fontId="5" fillId="0" borderId="12" xfId="0" applyNumberFormat="1" applyFont="1" applyBorder="1" applyAlignment="1">
      <alignment horizontal="right" vertical="center"/>
    </xf>
    <xf numFmtId="3" fontId="5" fillId="0" borderId="16" xfId="0" applyNumberFormat="1" applyFont="1" applyBorder="1" applyAlignment="1">
      <alignment horizontal="right" vertical="center"/>
    </xf>
    <xf numFmtId="0" fontId="4" fillId="0" borderId="15" xfId="0" applyFont="1" applyBorder="1" applyAlignment="1">
      <alignment vertical="center" wrapText="1" shrinkToFit="1"/>
    </xf>
    <xf numFmtId="3" fontId="5" fillId="0" borderId="20" xfId="0" applyNumberFormat="1" applyFont="1" applyBorder="1" applyAlignment="1">
      <alignment horizontal="right" vertical="center"/>
    </xf>
    <xf numFmtId="3" fontId="5" fillId="0" borderId="0" xfId="0" applyNumberFormat="1" applyFont="1" applyBorder="1" applyAlignment="1">
      <alignment horizontal="right" vertical="center"/>
    </xf>
    <xf numFmtId="0" fontId="5" fillId="0" borderId="16" xfId="0" applyFont="1" applyBorder="1" applyAlignment="1">
      <alignment vertical="center"/>
    </xf>
    <xf numFmtId="3" fontId="5" fillId="0" borderId="13" xfId="0" applyNumberFormat="1" applyFont="1" applyBorder="1" applyAlignment="1">
      <alignment horizontal="right" vertical="center"/>
    </xf>
    <xf numFmtId="0" fontId="4" fillId="0" borderId="15" xfId="0" applyFont="1" applyBorder="1" applyAlignment="1">
      <alignment vertical="center"/>
    </xf>
    <xf numFmtId="0" fontId="5" fillId="0" borderId="1" xfId="0" applyFont="1" applyFill="1" applyBorder="1" applyAlignment="1">
      <alignment vertical="center"/>
    </xf>
    <xf numFmtId="0" fontId="5" fillId="0" borderId="11" xfId="0" applyFont="1" applyBorder="1" applyAlignment="1">
      <alignment vertical="center" wrapText="1" shrinkToFit="1"/>
    </xf>
    <xf numFmtId="0" fontId="5" fillId="0" borderId="12" xfId="0" applyFont="1" applyFill="1" applyBorder="1" applyAlignment="1">
      <alignment vertical="center"/>
    </xf>
    <xf numFmtId="4" fontId="5" fillId="0" borderId="21" xfId="0" applyNumberFormat="1" applyFont="1" applyBorder="1" applyAlignment="1">
      <alignment vertical="center"/>
    </xf>
    <xf numFmtId="0" fontId="5" fillId="0" borderId="22" xfId="0" applyFont="1" applyBorder="1" applyAlignment="1">
      <alignment vertical="center"/>
    </xf>
    <xf numFmtId="4" fontId="5" fillId="0" borderId="23" xfId="0" applyNumberFormat="1" applyFont="1" applyBorder="1" applyAlignment="1">
      <alignment vertical="center"/>
    </xf>
    <xf numFmtId="0" fontId="5" fillId="0" borderId="24" xfId="0" applyFont="1" applyBorder="1" applyAlignment="1">
      <alignment vertical="center"/>
    </xf>
    <xf numFmtId="4" fontId="5" fillId="0" borderId="25" xfId="0" applyNumberFormat="1" applyFont="1" applyBorder="1" applyAlignment="1">
      <alignment vertical="center"/>
    </xf>
    <xf numFmtId="0" fontId="5" fillId="0" borderId="26" xfId="0" applyFont="1" applyBorder="1" applyAlignment="1">
      <alignment vertical="center"/>
    </xf>
    <xf numFmtId="0" fontId="5" fillId="0" borderId="24" xfId="0" applyFont="1" applyFill="1" applyBorder="1" applyAlignment="1">
      <alignment vertical="center"/>
    </xf>
    <xf numFmtId="0" fontId="5" fillId="0" borderId="23" xfId="0" applyFont="1" applyBorder="1" applyAlignment="1">
      <alignment vertical="center"/>
    </xf>
    <xf numFmtId="3" fontId="4" fillId="3" borderId="5"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xf>
    <xf numFmtId="3" fontId="8" fillId="3" borderId="5" xfId="0" applyNumberFormat="1" applyFont="1" applyFill="1" applyBorder="1" applyAlignment="1">
      <alignment horizontal="center" vertical="center" wrapText="1"/>
    </xf>
    <xf numFmtId="0" fontId="5" fillId="3" borderId="2" xfId="0" applyFont="1" applyFill="1" applyBorder="1" applyAlignment="1">
      <alignment vertical="center"/>
    </xf>
    <xf numFmtId="0" fontId="5" fillId="3" borderId="3" xfId="0" applyFont="1" applyFill="1" applyBorder="1" applyAlignment="1">
      <alignment vertical="center"/>
    </xf>
    <xf numFmtId="0" fontId="4" fillId="3" borderId="3" xfId="0" applyFont="1" applyFill="1" applyBorder="1" applyAlignment="1">
      <alignment horizontal="right" vertical="center"/>
    </xf>
    <xf numFmtId="3" fontId="4" fillId="3" borderId="5" xfId="0" applyNumberFormat="1" applyFont="1" applyFill="1" applyBorder="1" applyAlignment="1">
      <alignment vertical="center"/>
    </xf>
    <xf numFmtId="3" fontId="4" fillId="3" borderId="9" xfId="0" applyNumberFormat="1" applyFont="1" applyFill="1" applyBorder="1" applyAlignment="1">
      <alignment vertical="center"/>
    </xf>
    <xf numFmtId="3" fontId="4" fillId="3" borderId="2" xfId="0" applyNumberFormat="1" applyFont="1" applyFill="1" applyBorder="1" applyAlignment="1">
      <alignment vertical="center"/>
    </xf>
    <xf numFmtId="3" fontId="8" fillId="3" borderId="5" xfId="0" applyNumberFormat="1" applyFont="1" applyFill="1" applyBorder="1" applyAlignment="1">
      <alignment vertical="center"/>
    </xf>
    <xf numFmtId="3" fontId="4" fillId="3" borderId="3" xfId="0" applyNumberFormat="1" applyFont="1" applyFill="1" applyBorder="1" applyAlignment="1">
      <alignment vertical="center"/>
    </xf>
    <xf numFmtId="0" fontId="4" fillId="4" borderId="15" xfId="0" applyFont="1" applyFill="1" applyBorder="1" applyAlignment="1">
      <alignment horizontal="center" vertical="center"/>
    </xf>
    <xf numFmtId="0" fontId="4" fillId="4" borderId="5" xfId="0" applyFont="1" applyFill="1" applyBorder="1" applyAlignment="1">
      <alignment horizontal="right" vertical="center"/>
    </xf>
    <xf numFmtId="3" fontId="4" fillId="4" borderId="5" xfId="0" applyNumberFormat="1" applyFont="1" applyFill="1" applyBorder="1" applyAlignment="1">
      <alignment horizontal="right" vertical="center"/>
    </xf>
    <xf numFmtId="0" fontId="4" fillId="2" borderId="11" xfId="0" applyFont="1" applyFill="1" applyBorder="1" applyAlignment="1">
      <alignment horizontal="right" vertical="center"/>
    </xf>
    <xf numFmtId="3" fontId="4" fillId="2" borderId="11" xfId="0" applyNumberFormat="1" applyFont="1" applyFill="1" applyBorder="1" applyAlignment="1">
      <alignment horizontal="right" vertical="center"/>
    </xf>
    <xf numFmtId="0" fontId="4" fillId="2" borderId="16" xfId="0" applyFont="1" applyFill="1" applyBorder="1" applyAlignment="1">
      <alignment horizontal="right" vertical="center"/>
    </xf>
    <xf numFmtId="3" fontId="4" fillId="2" borderId="16" xfId="0" applyNumberFormat="1" applyFont="1" applyFill="1" applyBorder="1" applyAlignment="1">
      <alignment horizontal="right" vertical="center"/>
    </xf>
    <xf numFmtId="0" fontId="4" fillId="5" borderId="5" xfId="0" applyFont="1" applyFill="1" applyBorder="1" applyAlignment="1">
      <alignment horizontal="center" vertical="center"/>
    </xf>
    <xf numFmtId="0" fontId="4" fillId="6" borderId="2" xfId="0" applyFont="1" applyFill="1" applyBorder="1" applyAlignment="1">
      <alignment horizontal="right" vertical="center"/>
    </xf>
    <xf numFmtId="4" fontId="4" fillId="6" borderId="5" xfId="0" applyNumberFormat="1" applyFont="1" applyFill="1" applyBorder="1" applyAlignment="1">
      <alignment vertical="center"/>
    </xf>
    <xf numFmtId="0" fontId="5" fillId="5" borderId="5" xfId="0" applyFont="1" applyFill="1" applyBorder="1" applyAlignment="1">
      <alignment vertical="center"/>
    </xf>
    <xf numFmtId="0" fontId="4" fillId="3" borderId="0" xfId="0" applyFont="1" applyFill="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3" fontId="4" fillId="3" borderId="15"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0" fontId="4" fillId="0" borderId="13" xfId="0" applyFont="1" applyBorder="1" applyAlignment="1">
      <alignment horizontal="center" vertical="center"/>
    </xf>
    <xf numFmtId="0" fontId="4" fillId="4" borderId="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MANU~1/AppData/Local/Temp/Rar$DIa0.645/SPORT%20+%20atelier%201%20COR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list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O30"/>
  <sheetViews>
    <sheetView showGridLines="0" zoomScale="80" zoomScaleNormal="80" workbookViewId="0">
      <selection activeCell="A14" sqref="A14"/>
    </sheetView>
  </sheetViews>
  <sheetFormatPr baseColWidth="10" defaultColWidth="10.77734375" defaultRowHeight="13.2" x14ac:dyDescent="0.25"/>
  <cols>
    <col min="1" max="1" width="3.33203125" style="3" customWidth="1"/>
    <col min="2" max="2" width="4" style="3" customWidth="1"/>
    <col min="3" max="3" width="24.33203125" style="3" customWidth="1"/>
    <col min="4" max="4" width="8.6640625" style="3" customWidth="1"/>
    <col min="5" max="5" width="9.77734375" style="3" customWidth="1"/>
    <col min="6" max="7" width="8.77734375" style="3" customWidth="1"/>
    <col min="8" max="8" width="3.33203125" style="3" customWidth="1"/>
    <col min="9" max="9" width="4" style="3" customWidth="1"/>
    <col min="10" max="10" width="24.77734375" style="3" customWidth="1"/>
    <col min="11" max="12" width="8.77734375" style="3" customWidth="1"/>
    <col min="13" max="16384" width="10.77734375" style="3"/>
  </cols>
  <sheetData>
    <row r="1" spans="1:15" ht="21" customHeight="1" x14ac:dyDescent="0.25">
      <c r="A1" s="80" t="s">
        <v>76</v>
      </c>
      <c r="B1" s="80"/>
      <c r="C1" s="80"/>
      <c r="D1" s="80"/>
      <c r="E1" s="80"/>
      <c r="F1" s="80"/>
      <c r="G1" s="80"/>
      <c r="H1" s="80"/>
      <c r="I1" s="80"/>
      <c r="J1" s="80"/>
      <c r="K1" s="80"/>
      <c r="L1" s="80"/>
    </row>
    <row r="2" spans="1:15" ht="30" customHeight="1" x14ac:dyDescent="0.25">
      <c r="A2" s="86" t="s">
        <v>3</v>
      </c>
      <c r="B2" s="87"/>
      <c r="C2" s="88"/>
      <c r="D2" s="83" t="s">
        <v>57</v>
      </c>
      <c r="E2" s="84"/>
      <c r="F2" s="85"/>
      <c r="G2" s="58" t="s">
        <v>58</v>
      </c>
      <c r="H2" s="86" t="s">
        <v>4</v>
      </c>
      <c r="I2" s="87"/>
      <c r="J2" s="88"/>
      <c r="K2" s="92" t="s">
        <v>57</v>
      </c>
      <c r="L2" s="92" t="s">
        <v>58</v>
      </c>
    </row>
    <row r="3" spans="1:15" ht="26.4" customHeight="1" x14ac:dyDescent="0.25">
      <c r="A3" s="89"/>
      <c r="B3" s="90"/>
      <c r="C3" s="91"/>
      <c r="D3" s="59" t="s">
        <v>5</v>
      </c>
      <c r="E3" s="60" t="s">
        <v>77</v>
      </c>
      <c r="F3" s="58" t="s">
        <v>6</v>
      </c>
      <c r="G3" s="59" t="s">
        <v>6</v>
      </c>
      <c r="H3" s="89"/>
      <c r="I3" s="90"/>
      <c r="J3" s="91"/>
      <c r="K3" s="93"/>
      <c r="L3" s="93"/>
    </row>
    <row r="4" spans="1:15" ht="16.05" customHeight="1" x14ac:dyDescent="0.25">
      <c r="A4" s="4" t="s">
        <v>59</v>
      </c>
      <c r="B4" s="5"/>
      <c r="C4" s="5"/>
      <c r="D4" s="8"/>
      <c r="E4" s="9"/>
      <c r="F4" s="7"/>
      <c r="G4" s="6"/>
      <c r="H4" s="5" t="s">
        <v>19</v>
      </c>
      <c r="I4" s="2"/>
      <c r="J4" s="2"/>
      <c r="K4" s="6"/>
      <c r="L4" s="7"/>
    </row>
    <row r="5" spans="1:15" ht="16.05" customHeight="1" x14ac:dyDescent="0.25">
      <c r="A5" s="4"/>
      <c r="B5" s="5"/>
      <c r="C5" s="5"/>
      <c r="D5" s="8"/>
      <c r="E5" s="9"/>
      <c r="F5" s="7"/>
      <c r="G5" s="6"/>
      <c r="H5" s="2"/>
      <c r="I5" s="2" t="s">
        <v>20</v>
      </c>
      <c r="J5" s="2"/>
      <c r="K5" s="10">
        <v>20000</v>
      </c>
      <c r="L5" s="10">
        <v>20000</v>
      </c>
    </row>
    <row r="6" spans="1:15" ht="16.05" customHeight="1" x14ac:dyDescent="0.25">
      <c r="A6" s="11"/>
      <c r="B6" s="5" t="s">
        <v>60</v>
      </c>
      <c r="C6" s="2"/>
      <c r="D6" s="8"/>
      <c r="E6" s="9"/>
      <c r="F6" s="7"/>
      <c r="G6" s="6"/>
      <c r="H6" s="2"/>
      <c r="I6" s="5" t="s">
        <v>21</v>
      </c>
      <c r="J6" s="5"/>
      <c r="K6" s="6"/>
      <c r="L6" s="7"/>
    </row>
    <row r="7" spans="1:15" ht="16.05" customHeight="1" x14ac:dyDescent="0.25">
      <c r="A7" s="11"/>
      <c r="B7" s="5" t="s">
        <v>61</v>
      </c>
      <c r="C7" s="2"/>
      <c r="D7" s="8"/>
      <c r="E7" s="9"/>
      <c r="F7" s="12"/>
      <c r="G7" s="6"/>
      <c r="H7" s="2"/>
      <c r="I7" s="2"/>
      <c r="J7" s="2" t="s">
        <v>22</v>
      </c>
      <c r="K7" s="13">
        <v>2000</v>
      </c>
      <c r="L7" s="13">
        <v>2000</v>
      </c>
    </row>
    <row r="8" spans="1:15" ht="16.05" customHeight="1" x14ac:dyDescent="0.25">
      <c r="A8" s="11"/>
      <c r="B8" s="2" t="s">
        <v>0</v>
      </c>
      <c r="C8" s="2"/>
      <c r="D8" s="8"/>
      <c r="E8" s="9"/>
      <c r="F8" s="12">
        <f>D8-E8</f>
        <v>0</v>
      </c>
      <c r="G8" s="6"/>
      <c r="H8" s="2"/>
      <c r="I8" s="2"/>
      <c r="J8" s="2" t="s">
        <v>44</v>
      </c>
      <c r="K8" s="6"/>
      <c r="L8" s="7"/>
    </row>
    <row r="9" spans="1:15" ht="16.05" customHeight="1" x14ac:dyDescent="0.25">
      <c r="A9" s="11"/>
      <c r="B9" s="2" t="s">
        <v>1</v>
      </c>
      <c r="C9" s="2"/>
      <c r="D9" s="8"/>
      <c r="E9" s="9"/>
      <c r="F9" s="12">
        <f>D9-E9</f>
        <v>0</v>
      </c>
      <c r="G9" s="6"/>
      <c r="H9" s="2"/>
      <c r="I9" s="2"/>
      <c r="J9" s="2" t="s">
        <v>23</v>
      </c>
      <c r="K9" s="6"/>
      <c r="L9" s="7"/>
    </row>
    <row r="10" spans="1:15" ht="16.05" customHeight="1" x14ac:dyDescent="0.25">
      <c r="A10" s="11"/>
      <c r="B10" s="2" t="s">
        <v>62</v>
      </c>
      <c r="C10" s="2"/>
      <c r="D10" s="14">
        <v>278898</v>
      </c>
      <c r="E10" s="15">
        <v>45565</v>
      </c>
      <c r="F10" s="16">
        <f>D10-E10</f>
        <v>233333</v>
      </c>
      <c r="G10" s="17">
        <v>92638</v>
      </c>
      <c r="H10" s="2"/>
      <c r="I10" s="2"/>
      <c r="J10" s="2" t="s">
        <v>24</v>
      </c>
      <c r="K10" s="13">
        <v>56942</v>
      </c>
      <c r="L10" s="13">
        <v>56942</v>
      </c>
    </row>
    <row r="11" spans="1:15" ht="16.05" customHeight="1" x14ac:dyDescent="0.25">
      <c r="A11" s="11"/>
      <c r="B11" s="2" t="s">
        <v>7</v>
      </c>
      <c r="C11" s="2"/>
      <c r="D11" s="14">
        <v>6552</v>
      </c>
      <c r="E11" s="15">
        <v>1604</v>
      </c>
      <c r="F11" s="16">
        <f>D11-E11</f>
        <v>4948</v>
      </c>
      <c r="G11" s="17">
        <v>3690</v>
      </c>
      <c r="H11" s="2"/>
      <c r="I11" s="2" t="s">
        <v>50</v>
      </c>
      <c r="J11" s="2"/>
      <c r="K11" s="6"/>
      <c r="L11" s="7"/>
    </row>
    <row r="12" spans="1:15" ht="16.05" customHeight="1" x14ac:dyDescent="0.25">
      <c r="A12" s="11"/>
      <c r="B12" s="5" t="s">
        <v>8</v>
      </c>
      <c r="C12" s="2"/>
      <c r="D12" s="14">
        <v>1133</v>
      </c>
      <c r="E12" s="15"/>
      <c r="F12" s="16">
        <f>D12-E12</f>
        <v>1133</v>
      </c>
      <c r="G12" s="13">
        <v>6343</v>
      </c>
      <c r="H12" s="2"/>
      <c r="I12" s="2" t="s">
        <v>25</v>
      </c>
      <c r="J12" s="2"/>
      <c r="K12" s="29" t="e">
        <f>'[1]CR liste'!D59</f>
        <v>#REF!</v>
      </c>
      <c r="L12" s="29" t="e">
        <f>#REF!</f>
        <v>#REF!</v>
      </c>
    </row>
    <row r="13" spans="1:15" ht="16.05" customHeight="1" x14ac:dyDescent="0.25">
      <c r="A13" s="11"/>
      <c r="B13" s="5"/>
      <c r="C13" s="2"/>
      <c r="D13" s="8"/>
      <c r="E13" s="9"/>
      <c r="F13" s="12"/>
      <c r="G13" s="6"/>
      <c r="H13" s="61"/>
      <c r="I13" s="62"/>
      <c r="J13" s="63" t="s">
        <v>63</v>
      </c>
      <c r="K13" s="64" t="e">
        <f>SUM(K5:K12)</f>
        <v>#REF!</v>
      </c>
      <c r="L13" s="65" t="e">
        <f>SUM(L5:L12)</f>
        <v>#REF!</v>
      </c>
    </row>
    <row r="14" spans="1:15" ht="16.05" customHeight="1" x14ac:dyDescent="0.25">
      <c r="A14" s="61"/>
      <c r="B14" s="62"/>
      <c r="C14" s="63" t="s">
        <v>63</v>
      </c>
      <c r="D14" s="66">
        <f>SUM(D4:D12)</f>
        <v>286583</v>
      </c>
      <c r="E14" s="67">
        <f>SUM(E4:E12)</f>
        <v>47169</v>
      </c>
      <c r="F14" s="65">
        <f>SUM(F4:F12)</f>
        <v>239414</v>
      </c>
      <c r="G14" s="64">
        <f>SUM(G4:G12)</f>
        <v>102671</v>
      </c>
      <c r="H14" s="2"/>
      <c r="I14" s="5" t="s">
        <v>26</v>
      </c>
      <c r="J14" s="2"/>
      <c r="K14" s="6"/>
      <c r="L14" s="7"/>
    </row>
    <row r="15" spans="1:15" ht="16.05" customHeight="1" x14ac:dyDescent="0.25">
      <c r="A15" s="4" t="s">
        <v>9</v>
      </c>
      <c r="B15" s="2"/>
      <c r="C15" s="2"/>
      <c r="D15" s="8"/>
      <c r="E15" s="9"/>
      <c r="F15" s="7"/>
      <c r="G15" s="6"/>
      <c r="H15" s="61"/>
      <c r="I15" s="62"/>
      <c r="J15" s="63" t="s">
        <v>64</v>
      </c>
      <c r="K15" s="64">
        <f>SUM(K14)</f>
        <v>0</v>
      </c>
      <c r="L15" s="65">
        <f>SUM(L14)</f>
        <v>0</v>
      </c>
    </row>
    <row r="16" spans="1:15" ht="16.05" customHeight="1" x14ac:dyDescent="0.25">
      <c r="A16" s="4" t="s">
        <v>2</v>
      </c>
      <c r="B16" s="5" t="s">
        <v>10</v>
      </c>
      <c r="C16" s="2"/>
      <c r="D16" s="8"/>
      <c r="E16" s="9"/>
      <c r="F16" s="7"/>
      <c r="G16" s="6"/>
      <c r="H16" s="5" t="s">
        <v>27</v>
      </c>
      <c r="I16" s="2"/>
      <c r="J16" s="2"/>
      <c r="K16" s="6"/>
      <c r="L16" s="7"/>
    </row>
    <row r="17" spans="1:14" ht="16.05" customHeight="1" x14ac:dyDescent="0.25">
      <c r="A17" s="4"/>
      <c r="B17" s="2" t="s">
        <v>79</v>
      </c>
      <c r="C17" s="2"/>
      <c r="D17" s="14">
        <v>43184</v>
      </c>
      <c r="E17" s="15">
        <v>200</v>
      </c>
      <c r="F17" s="16">
        <f>D17-E17</f>
        <v>42984</v>
      </c>
      <c r="G17" s="13">
        <v>0</v>
      </c>
      <c r="H17" s="5"/>
      <c r="I17" s="5" t="s">
        <v>28</v>
      </c>
      <c r="J17" s="2"/>
      <c r="K17" s="6"/>
      <c r="L17" s="7"/>
    </row>
    <row r="18" spans="1:14" ht="16.05" customHeight="1" x14ac:dyDescent="0.25">
      <c r="A18" s="4"/>
      <c r="B18" s="2" t="s">
        <v>11</v>
      </c>
      <c r="C18" s="2"/>
      <c r="D18" s="14">
        <v>26176</v>
      </c>
      <c r="E18" s="15">
        <v>1532</v>
      </c>
      <c r="F18" s="16">
        <f>D18-E18</f>
        <v>24644</v>
      </c>
      <c r="G18" s="13">
        <v>0</v>
      </c>
      <c r="H18" s="2"/>
      <c r="I18" s="2" t="s">
        <v>53</v>
      </c>
      <c r="J18" s="2"/>
      <c r="K18" s="6"/>
      <c r="L18" s="7"/>
    </row>
    <row r="19" spans="1:14" ht="16.05" customHeight="1" x14ac:dyDescent="0.25">
      <c r="A19" s="4"/>
      <c r="B19" s="2" t="s">
        <v>12</v>
      </c>
      <c r="C19" s="2"/>
      <c r="D19" s="14">
        <v>48896</v>
      </c>
      <c r="E19" s="15">
        <v>2310</v>
      </c>
      <c r="F19" s="16">
        <f>D19-E19</f>
        <v>46586</v>
      </c>
      <c r="G19" s="13">
        <v>39629</v>
      </c>
      <c r="H19" s="5"/>
      <c r="I19" s="2" t="s">
        <v>67</v>
      </c>
      <c r="J19" s="2"/>
      <c r="K19" s="13">
        <v>153861</v>
      </c>
      <c r="L19" s="16">
        <v>81435</v>
      </c>
    </row>
    <row r="20" spans="1:14" ht="16.05" customHeight="1" x14ac:dyDescent="0.25">
      <c r="A20" s="4"/>
      <c r="B20" s="5" t="s">
        <v>13</v>
      </c>
      <c r="C20" s="2"/>
      <c r="D20" s="8"/>
      <c r="E20" s="9"/>
      <c r="F20" s="7"/>
      <c r="G20" s="6"/>
      <c r="H20" s="2"/>
      <c r="I20" s="22" t="s">
        <v>30</v>
      </c>
      <c r="J20" s="2"/>
      <c r="K20" s="6"/>
      <c r="L20" s="7"/>
      <c r="N20" s="23"/>
    </row>
    <row r="21" spans="1:14" ht="16.05" customHeight="1" x14ac:dyDescent="0.25">
      <c r="A21" s="4"/>
      <c r="B21" s="2" t="s">
        <v>14</v>
      </c>
      <c r="C21" s="2"/>
      <c r="D21" s="14">
        <v>144283</v>
      </c>
      <c r="E21" s="15">
        <v>220</v>
      </c>
      <c r="F21" s="16">
        <f>D21-E21</f>
        <v>144063</v>
      </c>
      <c r="G21" s="13">
        <v>85659</v>
      </c>
      <c r="H21" s="2"/>
      <c r="I21" s="5" t="s">
        <v>29</v>
      </c>
      <c r="J21" s="5"/>
      <c r="K21" s="6"/>
      <c r="L21" s="7"/>
    </row>
    <row r="22" spans="1:14" ht="16.05" customHeight="1" x14ac:dyDescent="0.25">
      <c r="A22" s="4"/>
      <c r="B22" s="2" t="s">
        <v>15</v>
      </c>
      <c r="C22" s="2"/>
      <c r="D22" s="14">
        <v>52206</v>
      </c>
      <c r="E22" s="15"/>
      <c r="F22" s="16">
        <f>D22-E22</f>
        <v>52206</v>
      </c>
      <c r="G22" s="13">
        <v>49541</v>
      </c>
      <c r="H22" s="2"/>
      <c r="I22" s="2" t="s">
        <v>51</v>
      </c>
      <c r="J22" s="2"/>
      <c r="K22" s="13">
        <v>161044</v>
      </c>
      <c r="L22" s="16">
        <v>103090</v>
      </c>
    </row>
    <row r="23" spans="1:14" ht="16.05" customHeight="1" x14ac:dyDescent="0.25">
      <c r="A23" s="11"/>
      <c r="B23" s="2" t="s">
        <v>16</v>
      </c>
      <c r="C23" s="2"/>
      <c r="D23" s="14">
        <v>0</v>
      </c>
      <c r="E23" s="15"/>
      <c r="F23" s="16">
        <v>0</v>
      </c>
      <c r="G23" s="13">
        <v>27</v>
      </c>
      <c r="H23" s="2"/>
      <c r="I23" s="2" t="s">
        <v>31</v>
      </c>
      <c r="J23" s="2"/>
      <c r="K23" s="13">
        <v>58908</v>
      </c>
      <c r="L23" s="16">
        <v>41404</v>
      </c>
    </row>
    <row r="24" spans="1:14" ht="16.05" customHeight="1" x14ac:dyDescent="0.25">
      <c r="A24" s="11"/>
      <c r="B24" s="2" t="s">
        <v>17</v>
      </c>
      <c r="C24" s="2"/>
      <c r="D24" s="14">
        <v>97</v>
      </c>
      <c r="E24" s="15"/>
      <c r="F24" s="16">
        <f>D24-E24</f>
        <v>97</v>
      </c>
      <c r="G24" s="13">
        <v>63</v>
      </c>
      <c r="H24" s="2"/>
      <c r="I24" s="2" t="s">
        <v>32</v>
      </c>
      <c r="J24" s="2"/>
      <c r="K24" s="6"/>
      <c r="L24" s="7"/>
    </row>
    <row r="25" spans="1:14" ht="16.05" customHeight="1" x14ac:dyDescent="0.25">
      <c r="A25" s="11"/>
      <c r="B25" s="2" t="s">
        <v>18</v>
      </c>
      <c r="C25" s="2"/>
      <c r="D25" s="8"/>
      <c r="E25" s="9"/>
      <c r="F25" s="7"/>
      <c r="G25" s="6"/>
      <c r="H25" s="2"/>
      <c r="I25" s="2" t="s">
        <v>68</v>
      </c>
      <c r="J25" s="2"/>
      <c r="K25" s="6"/>
      <c r="L25" s="7"/>
    </row>
    <row r="26" spans="1:14" ht="16.05" customHeight="1" x14ac:dyDescent="0.25">
      <c r="A26" s="61"/>
      <c r="B26" s="62"/>
      <c r="C26" s="63" t="s">
        <v>64</v>
      </c>
      <c r="D26" s="66">
        <f>SUM(D16:D25)</f>
        <v>314842</v>
      </c>
      <c r="E26" s="67">
        <f>SUM(E16:E25)</f>
        <v>4262</v>
      </c>
      <c r="F26" s="65">
        <f>SUM(F16:F25)</f>
        <v>310580</v>
      </c>
      <c r="G26" s="64">
        <f>SUM(G16:G25)</f>
        <v>174919</v>
      </c>
      <c r="H26" s="2"/>
      <c r="I26" s="2" t="s">
        <v>33</v>
      </c>
      <c r="J26" s="2"/>
      <c r="K26" s="18"/>
      <c r="L26" s="7"/>
    </row>
    <row r="27" spans="1:14" ht="16.05" customHeight="1" x14ac:dyDescent="0.25">
      <c r="A27" s="11"/>
      <c r="B27" s="2"/>
      <c r="C27" s="5"/>
      <c r="D27" s="20"/>
      <c r="E27" s="21"/>
      <c r="F27" s="19"/>
      <c r="G27" s="18"/>
      <c r="H27" s="2"/>
      <c r="I27" s="2" t="s">
        <v>34</v>
      </c>
      <c r="J27" s="2"/>
      <c r="K27" s="6"/>
      <c r="L27" s="7"/>
    </row>
    <row r="28" spans="1:14" ht="16.05" customHeight="1" x14ac:dyDescent="0.25">
      <c r="A28" s="11" t="s">
        <v>52</v>
      </c>
      <c r="B28" s="2"/>
      <c r="C28" s="2"/>
      <c r="D28" s="8"/>
      <c r="E28" s="24"/>
      <c r="F28" s="7"/>
      <c r="G28" s="25"/>
      <c r="H28" s="61"/>
      <c r="I28" s="62"/>
      <c r="J28" s="63" t="s">
        <v>66</v>
      </c>
      <c r="K28" s="64">
        <f>SUM(K18:K27)</f>
        <v>373813</v>
      </c>
      <c r="L28" s="65">
        <f>SUM(L18:L27)</f>
        <v>225929</v>
      </c>
    </row>
    <row r="29" spans="1:14" ht="16.05" customHeight="1" x14ac:dyDescent="0.25">
      <c r="A29" s="61"/>
      <c r="B29" s="62"/>
      <c r="C29" s="63" t="s">
        <v>65</v>
      </c>
      <c r="D29" s="64">
        <f>D14+D26+D28</f>
        <v>601425</v>
      </c>
      <c r="E29" s="68">
        <f>E14+E26+E28</f>
        <v>51431</v>
      </c>
      <c r="F29" s="64">
        <f>F14+F26+F28</f>
        <v>549994</v>
      </c>
      <c r="G29" s="64">
        <f>G14+G26+G28</f>
        <v>277590</v>
      </c>
      <c r="H29" s="62"/>
      <c r="I29" s="62"/>
      <c r="J29" s="63" t="s">
        <v>65</v>
      </c>
      <c r="K29" s="64" t="e">
        <f>K13+K15+K28</f>
        <v>#REF!</v>
      </c>
      <c r="L29" s="65" t="e">
        <f>L13+L15+L28</f>
        <v>#REF!</v>
      </c>
      <c r="M29" s="23" t="e">
        <f>F29-K29</f>
        <v>#REF!</v>
      </c>
      <c r="N29" s="23" t="e">
        <f>G29-L29</f>
        <v>#REF!</v>
      </c>
    </row>
    <row r="30" spans="1:14" ht="16.05" customHeight="1" x14ac:dyDescent="0.25">
      <c r="A30" s="26"/>
      <c r="B30" s="81"/>
      <c r="C30" s="81"/>
      <c r="D30" s="81"/>
      <c r="E30" s="81"/>
      <c r="F30" s="81"/>
      <c r="G30" s="82"/>
      <c r="H30" s="26"/>
      <c r="I30" s="27" t="s">
        <v>69</v>
      </c>
      <c r="J30" s="27"/>
      <c r="K30" s="24">
        <v>3467</v>
      </c>
      <c r="L30" s="28">
        <v>543</v>
      </c>
    </row>
  </sheetData>
  <mergeCells count="7">
    <mergeCell ref="A1:L1"/>
    <mergeCell ref="B30:G30"/>
    <mergeCell ref="D2:F2"/>
    <mergeCell ref="A2:C3"/>
    <mergeCell ref="H2:J3"/>
    <mergeCell ref="K2:K3"/>
    <mergeCell ref="L2:L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21"/>
  <sheetViews>
    <sheetView showGridLines="0" zoomScale="120" zoomScaleNormal="120" workbookViewId="0">
      <selection activeCell="F19" sqref="F19"/>
    </sheetView>
  </sheetViews>
  <sheetFormatPr baseColWidth="10" defaultColWidth="11.44140625" defaultRowHeight="13.2" x14ac:dyDescent="0.25"/>
  <cols>
    <col min="1" max="1" width="26.6640625" style="3" customWidth="1"/>
    <col min="2" max="2" width="10.44140625" style="3" bestFit="1" customWidth="1"/>
    <col min="3" max="3" width="9" style="3" customWidth="1"/>
    <col min="4" max="4" width="31.6640625" style="3" customWidth="1"/>
    <col min="5" max="5" width="10.44140625" style="3" bestFit="1" customWidth="1"/>
    <col min="6" max="6" width="8.6640625" style="3" customWidth="1"/>
    <col min="7" max="16384" width="11.44140625" style="3"/>
  </cols>
  <sheetData>
    <row r="1" spans="1:9" ht="19.95" customHeight="1" x14ac:dyDescent="0.25">
      <c r="A1" s="94" t="s">
        <v>78</v>
      </c>
      <c r="B1" s="94"/>
      <c r="C1" s="94"/>
      <c r="D1" s="94"/>
      <c r="E1" s="94"/>
      <c r="F1" s="94"/>
    </row>
    <row r="2" spans="1:9" ht="16.95" customHeight="1" x14ac:dyDescent="0.25">
      <c r="A2" s="95" t="s">
        <v>80</v>
      </c>
      <c r="B2" s="95"/>
      <c r="C2" s="95"/>
      <c r="D2" s="95" t="s">
        <v>81</v>
      </c>
      <c r="E2" s="95"/>
      <c r="F2" s="95"/>
    </row>
    <row r="3" spans="1:9" ht="16.95" customHeight="1" x14ac:dyDescent="0.25">
      <c r="A3" s="69"/>
      <c r="B3" s="69" t="s">
        <v>35</v>
      </c>
      <c r="C3" s="69" t="s">
        <v>36</v>
      </c>
      <c r="D3" s="69"/>
      <c r="E3" s="69" t="s">
        <v>35</v>
      </c>
      <c r="F3" s="69" t="s">
        <v>36</v>
      </c>
    </row>
    <row r="4" spans="1:9" ht="16.95" customHeight="1" x14ac:dyDescent="0.25">
      <c r="A4" s="32" t="s">
        <v>54</v>
      </c>
      <c r="B4" s="33"/>
      <c r="C4" s="33"/>
      <c r="D4" s="34" t="s">
        <v>37</v>
      </c>
      <c r="E4" s="33"/>
      <c r="F4" s="35"/>
    </row>
    <row r="5" spans="1:9" ht="16.95" customHeight="1" x14ac:dyDescent="0.25">
      <c r="A5" s="11" t="s">
        <v>60</v>
      </c>
      <c r="B5" s="36"/>
      <c r="C5" s="36"/>
      <c r="D5" s="11" t="s">
        <v>45</v>
      </c>
      <c r="E5" s="36">
        <v>176181</v>
      </c>
      <c r="F5" s="37">
        <v>51661</v>
      </c>
    </row>
    <row r="6" spans="1:9" ht="16.95" customHeight="1" x14ac:dyDescent="0.25">
      <c r="A6" s="11" t="s">
        <v>61</v>
      </c>
      <c r="B6" s="36">
        <v>286583</v>
      </c>
      <c r="C6" s="36">
        <v>205960</v>
      </c>
      <c r="D6" s="11" t="s">
        <v>46</v>
      </c>
      <c r="E6" s="36">
        <v>0</v>
      </c>
      <c r="F6" s="37">
        <v>0</v>
      </c>
    </row>
    <row r="7" spans="1:9" ht="16.95" customHeight="1" x14ac:dyDescent="0.25">
      <c r="A7" s="11" t="s">
        <v>8</v>
      </c>
      <c r="B7" s="36"/>
      <c r="C7" s="36"/>
      <c r="D7" s="38" t="s">
        <v>71</v>
      </c>
      <c r="E7" s="36">
        <v>51431</v>
      </c>
      <c r="F7" s="37">
        <v>110443</v>
      </c>
    </row>
    <row r="8" spans="1:9" ht="16.95" customHeight="1" x14ac:dyDescent="0.25">
      <c r="A8" s="26"/>
      <c r="B8" s="39"/>
      <c r="C8" s="39"/>
      <c r="D8" s="31" t="s">
        <v>28</v>
      </c>
      <c r="E8" s="39">
        <v>150394</v>
      </c>
      <c r="F8" s="40">
        <v>80892</v>
      </c>
      <c r="H8" s="23"/>
    </row>
    <row r="9" spans="1:9" ht="16.95" customHeight="1" x14ac:dyDescent="0.25">
      <c r="A9" s="72" t="s">
        <v>63</v>
      </c>
      <c r="B9" s="73">
        <v>286583</v>
      </c>
      <c r="C9" s="73">
        <v>205960</v>
      </c>
      <c r="D9" s="72" t="s">
        <v>63</v>
      </c>
      <c r="E9" s="73">
        <v>378006</v>
      </c>
      <c r="F9" s="73">
        <v>242996</v>
      </c>
      <c r="G9" s="23"/>
      <c r="H9" s="23"/>
      <c r="I9" s="23"/>
    </row>
    <row r="10" spans="1:9" ht="16.95" customHeight="1" x14ac:dyDescent="0.25">
      <c r="A10" s="41" t="s">
        <v>9</v>
      </c>
      <c r="B10" s="42"/>
      <c r="C10" s="33"/>
      <c r="D10" s="34" t="s">
        <v>38</v>
      </c>
      <c r="E10" s="35"/>
      <c r="F10" s="35"/>
    </row>
    <row r="11" spans="1:9" ht="16.95" customHeight="1" x14ac:dyDescent="0.25">
      <c r="A11" s="30" t="s">
        <v>10</v>
      </c>
      <c r="B11" s="43">
        <v>118256</v>
      </c>
      <c r="C11" s="36">
        <v>44267</v>
      </c>
      <c r="D11" s="11" t="s">
        <v>48</v>
      </c>
      <c r="E11" s="37">
        <v>219952</v>
      </c>
      <c r="F11" s="37">
        <v>144494</v>
      </c>
    </row>
    <row r="12" spans="1:9" ht="16.95" customHeight="1" x14ac:dyDescent="0.25">
      <c r="A12" s="30" t="s">
        <v>47</v>
      </c>
      <c r="B12" s="43">
        <v>196489</v>
      </c>
      <c r="C12" s="36">
        <v>137716</v>
      </c>
      <c r="D12" s="11" t="s">
        <v>34</v>
      </c>
      <c r="E12" s="37">
        <v>0</v>
      </c>
      <c r="F12" s="37">
        <v>0</v>
      </c>
    </row>
    <row r="13" spans="1:9" ht="16.95" customHeight="1" x14ac:dyDescent="0.25">
      <c r="A13" s="44" t="s">
        <v>18</v>
      </c>
      <c r="B13" s="45">
        <v>0</v>
      </c>
      <c r="C13" s="39">
        <v>0</v>
      </c>
      <c r="D13" s="26"/>
      <c r="E13" s="40"/>
      <c r="F13" s="40"/>
    </row>
    <row r="14" spans="1:9" ht="16.95" customHeight="1" x14ac:dyDescent="0.25">
      <c r="A14" s="72" t="s">
        <v>64</v>
      </c>
      <c r="B14" s="73">
        <v>314745</v>
      </c>
      <c r="C14" s="73">
        <v>181983</v>
      </c>
      <c r="D14" s="72" t="s">
        <v>64</v>
      </c>
      <c r="E14" s="73">
        <v>219952</v>
      </c>
      <c r="F14" s="73">
        <v>144494</v>
      </c>
      <c r="G14" s="23"/>
      <c r="H14" s="23"/>
    </row>
    <row r="15" spans="1:9" ht="16.95" customHeight="1" x14ac:dyDescent="0.25">
      <c r="A15" s="34" t="s">
        <v>70</v>
      </c>
      <c r="B15" s="33"/>
      <c r="C15" s="33"/>
      <c r="D15" s="46" t="s">
        <v>72</v>
      </c>
      <c r="E15" s="35"/>
      <c r="F15" s="35"/>
    </row>
    <row r="16" spans="1:9" ht="16.95" customHeight="1" x14ac:dyDescent="0.25">
      <c r="A16" s="47" t="s">
        <v>49</v>
      </c>
      <c r="B16" s="36">
        <v>0</v>
      </c>
      <c r="C16" s="36">
        <v>27</v>
      </c>
      <c r="D16" s="48" t="s">
        <v>55</v>
      </c>
      <c r="E16" s="37">
        <v>3467</v>
      </c>
      <c r="F16" s="37">
        <v>543</v>
      </c>
    </row>
    <row r="17" spans="1:9" ht="16.95" customHeight="1" x14ac:dyDescent="0.25">
      <c r="A17" s="49" t="s">
        <v>17</v>
      </c>
      <c r="B17" s="39">
        <v>97</v>
      </c>
      <c r="C17" s="39">
        <v>63</v>
      </c>
      <c r="D17" s="44"/>
      <c r="E17" s="40"/>
      <c r="F17" s="40"/>
      <c r="I17" s="23"/>
    </row>
    <row r="18" spans="1:9" ht="16.95" customHeight="1" x14ac:dyDescent="0.25">
      <c r="A18" s="74" t="s">
        <v>66</v>
      </c>
      <c r="B18" s="75">
        <v>97</v>
      </c>
      <c r="C18" s="75">
        <v>90</v>
      </c>
      <c r="D18" s="74" t="s">
        <v>66</v>
      </c>
      <c r="E18" s="75">
        <v>3467</v>
      </c>
      <c r="F18" s="75">
        <v>543</v>
      </c>
      <c r="G18" s="23"/>
      <c r="H18" s="23"/>
    </row>
    <row r="19" spans="1:9" ht="16.95" customHeight="1" x14ac:dyDescent="0.25">
      <c r="A19" s="70" t="s">
        <v>65</v>
      </c>
      <c r="B19" s="71">
        <v>601425</v>
      </c>
      <c r="C19" s="71">
        <v>388033</v>
      </c>
      <c r="D19" s="70" t="s">
        <v>65</v>
      </c>
      <c r="E19" s="71">
        <v>601425</v>
      </c>
      <c r="F19" s="71">
        <v>388033</v>
      </c>
      <c r="G19" s="23"/>
      <c r="H19" s="23"/>
    </row>
    <row r="21" spans="1:9" x14ac:dyDescent="0.25">
      <c r="B21" s="23"/>
      <c r="C21" s="23"/>
    </row>
  </sheetData>
  <mergeCells count="3">
    <mergeCell ref="A1:F1"/>
    <mergeCell ref="A2:C2"/>
    <mergeCell ref="D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C11"/>
  <sheetViews>
    <sheetView showGridLines="0" tabSelected="1" zoomScale="120" zoomScaleNormal="120" workbookViewId="0"/>
  </sheetViews>
  <sheetFormatPr baseColWidth="10" defaultColWidth="11.44140625" defaultRowHeight="13.2" x14ac:dyDescent="0.25"/>
  <cols>
    <col min="1" max="1" width="18" style="1" customWidth="1"/>
    <col min="2" max="3" width="10.6640625" style="1" customWidth="1"/>
    <col min="4" max="16384" width="11.44140625" style="1"/>
  </cols>
  <sheetData>
    <row r="1" spans="1:3" s="3" customFormat="1" ht="16.05" customHeight="1" x14ac:dyDescent="0.25">
      <c r="A1" s="79"/>
      <c r="B1" s="76" t="s">
        <v>35</v>
      </c>
      <c r="C1" s="76" t="s">
        <v>36</v>
      </c>
    </row>
    <row r="2" spans="1:3" s="3" customFormat="1" ht="16.05" customHeight="1" x14ac:dyDescent="0.25">
      <c r="A2" s="55" t="s">
        <v>73</v>
      </c>
      <c r="B2" s="52">
        <v>378006</v>
      </c>
      <c r="C2" s="52">
        <v>242996</v>
      </c>
    </row>
    <row r="3" spans="1:3" s="3" customFormat="1" ht="16.05" customHeight="1" x14ac:dyDescent="0.25">
      <c r="A3" s="56" t="s">
        <v>39</v>
      </c>
      <c r="B3" s="54">
        <v>286583</v>
      </c>
      <c r="C3" s="54">
        <v>205960</v>
      </c>
    </row>
    <row r="4" spans="1:3" s="3" customFormat="1" ht="16.05" customHeight="1" x14ac:dyDescent="0.25">
      <c r="A4" s="77" t="s">
        <v>40</v>
      </c>
      <c r="B4" s="78">
        <v>91423</v>
      </c>
      <c r="C4" s="78">
        <v>37036</v>
      </c>
    </row>
    <row r="5" spans="1:3" s="3" customFormat="1" ht="16.05" customHeight="1" x14ac:dyDescent="0.25">
      <c r="A5" s="55"/>
      <c r="B5" s="57"/>
      <c r="C5" s="57"/>
    </row>
    <row r="6" spans="1:3" s="3" customFormat="1" ht="16.05" customHeight="1" x14ac:dyDescent="0.25">
      <c r="A6" s="51" t="s">
        <v>74</v>
      </c>
      <c r="B6" s="50">
        <v>314745</v>
      </c>
      <c r="C6" s="50">
        <v>181983</v>
      </c>
    </row>
    <row r="7" spans="1:3" s="3" customFormat="1" ht="16.05" customHeight="1" x14ac:dyDescent="0.25">
      <c r="A7" s="53" t="s">
        <v>56</v>
      </c>
      <c r="B7" s="54">
        <v>219952</v>
      </c>
      <c r="C7" s="54">
        <v>144494</v>
      </c>
    </row>
    <row r="8" spans="1:3" s="3" customFormat="1" ht="16.05" customHeight="1" x14ac:dyDescent="0.25">
      <c r="A8" s="77" t="s">
        <v>43</v>
      </c>
      <c r="B8" s="78">
        <v>94793</v>
      </c>
      <c r="C8" s="78">
        <v>37489</v>
      </c>
    </row>
    <row r="9" spans="1:3" s="3" customFormat="1" ht="16.05" customHeight="1" x14ac:dyDescent="0.25">
      <c r="A9" s="55" t="s">
        <v>75</v>
      </c>
      <c r="B9" s="52">
        <v>91423</v>
      </c>
      <c r="C9" s="52">
        <v>37036</v>
      </c>
    </row>
    <row r="10" spans="1:3" s="3" customFormat="1" ht="16.05" customHeight="1" x14ac:dyDescent="0.25">
      <c r="A10" s="53" t="s">
        <v>41</v>
      </c>
      <c r="B10" s="54">
        <v>94793</v>
      </c>
      <c r="C10" s="54">
        <v>37489</v>
      </c>
    </row>
    <row r="11" spans="1:3" s="3" customFormat="1" ht="16.05" customHeight="1" x14ac:dyDescent="0.25">
      <c r="A11" s="77" t="s">
        <v>42</v>
      </c>
      <c r="B11" s="78">
        <v>-3370</v>
      </c>
      <c r="C11" s="78">
        <v>-453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Doc 1 - Bilan comptable </vt:lpstr>
      <vt:lpstr>Doc 2 - Bilan fonctionnel</vt:lpstr>
      <vt:lpstr>Doc 3 - FRNG, BFR et TN</vt:lpstr>
    </vt:vector>
  </TitlesOfParts>
  <Company>Maison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Emmanuelle</dc:creator>
  <cp:lastModifiedBy>Angélique Brézillon</cp:lastModifiedBy>
  <cp:lastPrinted>2010-04-08T12:04:34Z</cp:lastPrinted>
  <dcterms:created xsi:type="dcterms:W3CDTF">2004-04-11T09:38:59Z</dcterms:created>
  <dcterms:modified xsi:type="dcterms:W3CDTF">2019-07-25T17:38:43Z</dcterms:modified>
</cp:coreProperties>
</file>