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8400" windowHeight="7200" activeTab="2"/>
  </bookViews>
  <sheets>
    <sheet name="Fourneaux cuisine" sheetId="12" r:id="rId1"/>
    <sheet name="Matériels sécurité" sheetId="14" r:id="rId2"/>
    <sheet name="Aménagements décoratifs" sheetId="1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2" l="1"/>
  <c r="G6" i="12"/>
  <c r="G7" i="12"/>
  <c r="G4" i="12"/>
  <c r="G5" i="13"/>
  <c r="G6" i="13"/>
  <c r="G7" i="13"/>
  <c r="G8" i="13"/>
  <c r="G9" i="13"/>
  <c r="G4" i="13"/>
  <c r="F6" i="13"/>
  <c r="F7" i="13"/>
  <c r="F8" i="13"/>
  <c r="F9" i="13"/>
  <c r="F5" i="13"/>
  <c r="F4" i="13"/>
  <c r="E9" i="13"/>
  <c r="E6" i="13"/>
  <c r="E7" i="13"/>
  <c r="E8" i="13"/>
  <c r="E5" i="13"/>
  <c r="E4" i="13"/>
  <c r="D5" i="13"/>
  <c r="D6" i="13"/>
  <c r="D7" i="13"/>
  <c r="D8" i="13"/>
  <c r="D9" i="13"/>
  <c r="D4" i="13"/>
  <c r="E4" i="14"/>
  <c r="F4" i="14" s="1"/>
  <c r="G4" i="14" s="1"/>
  <c r="E5" i="14" s="1"/>
  <c r="D8" i="12"/>
  <c r="E7" i="12" l="1"/>
  <c r="E6" i="12"/>
  <c r="E5" i="12"/>
  <c r="E4" i="12"/>
  <c r="F4" i="12" s="1"/>
  <c r="F5" i="14" l="1"/>
  <c r="F5" i="12"/>
  <c r="G5" i="14" l="1"/>
  <c r="E6" i="14" s="1"/>
  <c r="F6" i="14" s="1"/>
  <c r="F6" i="12"/>
  <c r="G6" i="14" l="1"/>
  <c r="E7" i="14" s="1"/>
  <c r="F7" i="14" s="1"/>
  <c r="F7" i="12"/>
  <c r="G7" i="14" l="1"/>
  <c r="E8" i="14" s="1"/>
  <c r="F8" i="14" s="1"/>
  <c r="G8" i="14" l="1"/>
</calcChain>
</file>

<file path=xl/sharedStrings.xml><?xml version="1.0" encoding="utf-8"?>
<sst xmlns="http://schemas.openxmlformats.org/spreadsheetml/2006/main" count="40" uniqueCount="22">
  <si>
    <t>Désignation</t>
  </si>
  <si>
    <t>Périodes</t>
  </si>
  <si>
    <t>Annuités cumulées</t>
  </si>
  <si>
    <t>Base amortissable</t>
  </si>
  <si>
    <t>Total UO</t>
  </si>
  <si>
    <t>Période</t>
  </si>
  <si>
    <t>N</t>
  </si>
  <si>
    <t>N+1</t>
  </si>
  <si>
    <t>N+2</t>
  </si>
  <si>
    <t>N+3</t>
  </si>
  <si>
    <t>N+4</t>
  </si>
  <si>
    <t>N+5</t>
  </si>
  <si>
    <t>Taux linéaire</t>
  </si>
  <si>
    <t>Taux dégressif</t>
  </si>
  <si>
    <t>Annuités d'amortissement</t>
  </si>
  <si>
    <t xml:space="preserve">Annuités </t>
  </si>
  <si>
    <t>Matériels de sécurité</t>
  </si>
  <si>
    <t>Aménagements décoratifs</t>
  </si>
  <si>
    <t xml:space="preserve">VNC </t>
  </si>
  <si>
    <t>Fourneaux de cuisine</t>
  </si>
  <si>
    <t>VNC</t>
  </si>
  <si>
    <t>Nbre UO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</si>
</sst>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[$€-40C]_-;\-* #,##0\ [$€-40C]_-;_-* &quot;-&quot;??\ [$€-40C]_-;_-@_-"/>
    <numFmt numFmtId="165" formatCode="_-* #,##0\ &quot;€&quot;_-;\-* #,##0\ &quot;€&quot;_-;_-* &quot;-&quot;??\ &quot;€&quot;_-;_-@_-"/>
    <numFmt numFmtId="166" formatCode="#,##0_ ;\-#,##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0" xfId="0" applyFont="1"/>
    <xf numFmtId="164" fontId="0" fillId="0" borderId="0" xfId="0" applyNumberFormat="1" applyBorder="1" applyAlignment="1">
      <alignment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0" fontId="1" fillId="0" borderId="2" xfId="2" applyNumberFormat="1" applyFont="1" applyBorder="1" applyAlignment="1">
      <alignment horizontal="center" vertical="center"/>
    </xf>
    <xf numFmtId="10" fontId="1" fillId="0" borderId="4" xfId="2" applyNumberFormat="1" applyFont="1" applyBorder="1" applyAlignment="1">
      <alignment horizontal="center" vertical="center"/>
    </xf>
    <xf numFmtId="10" fontId="1" fillId="0" borderId="3" xfId="2" applyNumberFormat="1" applyFont="1" applyBorder="1" applyAlignment="1">
      <alignment horizontal="center" vertical="center"/>
    </xf>
    <xf numFmtId="9" fontId="1" fillId="0" borderId="2" xfId="2" applyFont="1" applyBorder="1" applyAlignment="1">
      <alignment horizontal="center"/>
    </xf>
    <xf numFmtId="9" fontId="1" fillId="0" borderId="4" xfId="2" applyFont="1" applyBorder="1" applyAlignment="1">
      <alignment horizontal="center"/>
    </xf>
    <xf numFmtId="9" fontId="1" fillId="0" borderId="3" xfId="2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showGridLines="0" workbookViewId="0">
      <selection activeCell="G7" sqref="G7"/>
    </sheetView>
  </sheetViews>
  <sheetFormatPr baseColWidth="10" defaultRowHeight="15" x14ac:dyDescent="0.25"/>
  <cols>
    <col min="1" max="1" width="5.5703125" customWidth="1"/>
    <col min="2" max="2" width="12.28515625" customWidth="1"/>
    <col min="3" max="3" width="12.7109375" customWidth="1"/>
    <col min="4" max="4" width="10.7109375" customWidth="1"/>
    <col min="5" max="5" width="16.140625" customWidth="1"/>
    <col min="6" max="6" width="11.7109375" customWidth="1"/>
    <col min="7" max="7" width="9.5703125" customWidth="1"/>
  </cols>
  <sheetData>
    <row r="2" spans="2:7" ht="23.25" customHeight="1" x14ac:dyDescent="0.25">
      <c r="B2" s="3" t="s">
        <v>0</v>
      </c>
      <c r="C2" s="26" t="s">
        <v>19</v>
      </c>
      <c r="D2" s="27"/>
      <c r="E2" s="27"/>
      <c r="F2" s="27"/>
      <c r="G2" s="28"/>
    </row>
    <row r="3" spans="2:7" s="1" customFormat="1" ht="45" x14ac:dyDescent="0.25">
      <c r="B3" s="2" t="s">
        <v>5</v>
      </c>
      <c r="C3" s="2" t="s">
        <v>3</v>
      </c>
      <c r="D3" s="2" t="s">
        <v>21</v>
      </c>
      <c r="E3" s="2" t="s">
        <v>14</v>
      </c>
      <c r="F3" s="2" t="s">
        <v>2</v>
      </c>
      <c r="G3" s="2" t="s">
        <v>20</v>
      </c>
    </row>
    <row r="4" spans="2:7" x14ac:dyDescent="0.25">
      <c r="B4" s="7" t="s">
        <v>6</v>
      </c>
      <c r="C4" s="8">
        <v>20000</v>
      </c>
      <c r="D4" s="18">
        <v>32000</v>
      </c>
      <c r="E4" s="9">
        <f>D4/$D$8*C4</f>
        <v>3282.0512820512822</v>
      </c>
      <c r="F4" s="10">
        <f>E4</f>
        <v>3282.0512820512822</v>
      </c>
      <c r="G4" s="10">
        <f>C4-F4</f>
        <v>16717.948717948719</v>
      </c>
    </row>
    <row r="5" spans="2:7" x14ac:dyDescent="0.25">
      <c r="B5" s="7" t="s">
        <v>7</v>
      </c>
      <c r="C5" s="8">
        <v>20000</v>
      </c>
      <c r="D5" s="18">
        <v>48000</v>
      </c>
      <c r="E5" s="9">
        <f>D5/$D$8*C5</f>
        <v>4923.0769230769238</v>
      </c>
      <c r="F5" s="10">
        <f>F4+E5</f>
        <v>8205.1282051282069</v>
      </c>
      <c r="G5" s="10">
        <f t="shared" ref="G5:G7" si="0">C5-F5</f>
        <v>11794.871794871793</v>
      </c>
    </row>
    <row r="6" spans="2:7" x14ac:dyDescent="0.25">
      <c r="B6" s="7" t="s">
        <v>8</v>
      </c>
      <c r="C6" s="8">
        <v>20000</v>
      </c>
      <c r="D6" s="18">
        <v>55000</v>
      </c>
      <c r="E6" s="9">
        <f>D6/$D$8*C6</f>
        <v>5641.0256410256407</v>
      </c>
      <c r="F6" s="10">
        <f t="shared" ref="F6:F7" si="1">F5+E6</f>
        <v>13846.153846153848</v>
      </c>
      <c r="G6" s="10">
        <f t="shared" si="0"/>
        <v>6153.8461538461524</v>
      </c>
    </row>
    <row r="7" spans="2:7" x14ac:dyDescent="0.25">
      <c r="B7" s="7" t="s">
        <v>9</v>
      </c>
      <c r="C7" s="8">
        <v>20000</v>
      </c>
      <c r="D7" s="18">
        <v>60000</v>
      </c>
      <c r="E7" s="9">
        <f>D7/$D$8*C7</f>
        <v>6153.8461538461543</v>
      </c>
      <c r="F7" s="10">
        <f t="shared" si="1"/>
        <v>20000</v>
      </c>
      <c r="G7" s="10">
        <f t="shared" si="0"/>
        <v>0</v>
      </c>
    </row>
    <row r="8" spans="2:7" x14ac:dyDescent="0.25">
      <c r="B8" s="25" t="s">
        <v>4</v>
      </c>
      <c r="C8" s="25"/>
      <c r="D8" s="18">
        <f>SUM(D4:D7)</f>
        <v>195000</v>
      </c>
      <c r="E8" s="11"/>
      <c r="F8" s="11"/>
      <c r="G8" s="11"/>
    </row>
  </sheetData>
  <mergeCells count="2">
    <mergeCell ref="B8:C8"/>
    <mergeCell ref="C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showGridLines="0" workbookViewId="0">
      <selection activeCell="E20" sqref="E20"/>
    </sheetView>
  </sheetViews>
  <sheetFormatPr baseColWidth="10" defaultRowHeight="15" x14ac:dyDescent="0.25"/>
  <cols>
    <col min="1" max="1" width="2.28515625" customWidth="1"/>
    <col min="2" max="2" width="12.7109375" customWidth="1"/>
    <col min="3" max="3" width="13.85546875" customWidth="1"/>
    <col min="4" max="4" width="13.42578125" bestFit="1" customWidth="1"/>
    <col min="5" max="5" width="15.85546875" customWidth="1"/>
    <col min="6" max="6" width="14.140625" customWidth="1"/>
    <col min="7" max="7" width="11.7109375" customWidth="1"/>
    <col min="8" max="8" width="7.42578125" customWidth="1"/>
    <col min="9" max="9" width="12.42578125" bestFit="1" customWidth="1"/>
  </cols>
  <sheetData>
    <row r="1" spans="2:8" ht="9.75" customHeight="1" x14ac:dyDescent="0.25"/>
    <row r="2" spans="2:8" ht="18.75" customHeight="1" x14ac:dyDescent="0.25">
      <c r="B2" s="3" t="s">
        <v>0</v>
      </c>
      <c r="C2" s="19" t="s">
        <v>16</v>
      </c>
      <c r="D2" s="20"/>
      <c r="E2" s="20"/>
      <c r="F2" s="20"/>
      <c r="G2" s="21"/>
      <c r="H2" s="13"/>
    </row>
    <row r="3" spans="2:8" s="1" customFormat="1" ht="39" customHeight="1" x14ac:dyDescent="0.25">
      <c r="B3" s="2" t="s">
        <v>1</v>
      </c>
      <c r="C3" s="2" t="s">
        <v>3</v>
      </c>
      <c r="D3" s="2" t="s">
        <v>13</v>
      </c>
      <c r="E3" s="2" t="s">
        <v>14</v>
      </c>
      <c r="F3" s="2" t="s">
        <v>2</v>
      </c>
      <c r="G3" s="2" t="s">
        <v>20</v>
      </c>
      <c r="H3" s="14"/>
    </row>
    <row r="4" spans="2:8" x14ac:dyDescent="0.25">
      <c r="B4" s="4" t="s">
        <v>6</v>
      </c>
      <c r="C4" s="5">
        <v>60000</v>
      </c>
      <c r="D4" s="16">
        <v>0.2</v>
      </c>
      <c r="E4" s="5">
        <f>C4*D4</f>
        <v>12000</v>
      </c>
      <c r="F4" s="5">
        <f>E4</f>
        <v>12000</v>
      </c>
      <c r="G4" s="5">
        <f>C4-F4</f>
        <v>48000</v>
      </c>
      <c r="H4" s="15"/>
    </row>
    <row r="5" spans="2:8" x14ac:dyDescent="0.25">
      <c r="B5" s="4" t="s">
        <v>7</v>
      </c>
      <c r="C5" s="5">
        <v>60000</v>
      </c>
      <c r="D5" s="16">
        <v>0.2</v>
      </c>
      <c r="E5" s="5">
        <f t="shared" ref="E5:E8" si="0">C5*D5</f>
        <v>12000</v>
      </c>
      <c r="F5" s="5">
        <f>F4+E5</f>
        <v>24000</v>
      </c>
      <c r="G5" s="5">
        <f t="shared" ref="G5:G8" si="1">C5-F5</f>
        <v>36000</v>
      </c>
      <c r="H5" s="12"/>
    </row>
    <row r="6" spans="2:8" x14ac:dyDescent="0.25">
      <c r="B6" s="4" t="s">
        <v>8</v>
      </c>
      <c r="C6" s="5">
        <v>60000</v>
      </c>
      <c r="D6" s="16">
        <v>0.2</v>
      </c>
      <c r="E6" s="5">
        <f t="shared" si="0"/>
        <v>12000</v>
      </c>
      <c r="F6" s="5">
        <f t="shared" ref="F6:F8" si="2">F5+E6</f>
        <v>36000</v>
      </c>
      <c r="G6" s="5">
        <f t="shared" si="1"/>
        <v>24000</v>
      </c>
      <c r="H6" s="12"/>
    </row>
    <row r="7" spans="2:8" x14ac:dyDescent="0.25">
      <c r="B7" s="4" t="s">
        <v>9</v>
      </c>
      <c r="C7" s="5">
        <v>60000</v>
      </c>
      <c r="D7" s="16">
        <v>0.2</v>
      </c>
      <c r="E7" s="5">
        <f t="shared" si="0"/>
        <v>12000</v>
      </c>
      <c r="F7" s="5">
        <f t="shared" si="2"/>
        <v>48000</v>
      </c>
      <c r="G7" s="5">
        <f t="shared" si="1"/>
        <v>12000</v>
      </c>
      <c r="H7" s="12"/>
    </row>
    <row r="8" spans="2:8" x14ac:dyDescent="0.25">
      <c r="B8" s="4" t="s">
        <v>10</v>
      </c>
      <c r="C8" s="5">
        <v>60000</v>
      </c>
      <c r="D8" s="16">
        <v>0.2</v>
      </c>
      <c r="E8" s="5">
        <f t="shared" si="0"/>
        <v>12000</v>
      </c>
      <c r="F8" s="5">
        <f t="shared" si="2"/>
        <v>60000</v>
      </c>
      <c r="G8" s="5">
        <f t="shared" si="1"/>
        <v>0</v>
      </c>
      <c r="H8" s="12"/>
    </row>
  </sheetData>
  <mergeCells count="1">
    <mergeCell ref="C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showGridLines="0" tabSelected="1" workbookViewId="0">
      <selection activeCell="J17" sqref="J17"/>
    </sheetView>
  </sheetViews>
  <sheetFormatPr baseColWidth="10" defaultRowHeight="15" x14ac:dyDescent="0.25"/>
  <cols>
    <col min="1" max="1" width="6.7109375" customWidth="1"/>
    <col min="2" max="2" width="11.42578125" customWidth="1"/>
    <col min="3" max="3" width="13.28515625" customWidth="1"/>
    <col min="4" max="5" width="10.7109375" customWidth="1"/>
    <col min="6" max="6" width="11" customWidth="1"/>
    <col min="7" max="7" width="9.28515625" bestFit="1" customWidth="1"/>
  </cols>
  <sheetData>
    <row r="2" spans="2:7" x14ac:dyDescent="0.25">
      <c r="B2" s="6" t="s">
        <v>0</v>
      </c>
      <c r="C2" s="22" t="s">
        <v>17</v>
      </c>
      <c r="D2" s="23"/>
      <c r="E2" s="23"/>
      <c r="F2" s="23"/>
      <c r="G2" s="24"/>
    </row>
    <row r="3" spans="2:7" s="1" customFormat="1" ht="42.75" customHeight="1" x14ac:dyDescent="0.25">
      <c r="B3" s="2" t="s">
        <v>1</v>
      </c>
      <c r="C3" s="2" t="s">
        <v>3</v>
      </c>
      <c r="D3" s="2" t="s">
        <v>12</v>
      </c>
      <c r="E3" s="2" t="s">
        <v>15</v>
      </c>
      <c r="F3" s="2" t="s">
        <v>2</v>
      </c>
      <c r="G3" s="2" t="s">
        <v>18</v>
      </c>
    </row>
    <row r="4" spans="2:7" x14ac:dyDescent="0.25">
      <c r="B4" s="4" t="s">
        <v>6</v>
      </c>
      <c r="C4" s="5">
        <v>40000</v>
      </c>
      <c r="D4" s="17">
        <f>1/5</f>
        <v>0.2</v>
      </c>
      <c r="E4" s="5">
        <f>C4*D4*(15+210)/360</f>
        <v>5000</v>
      </c>
      <c r="F4" s="5">
        <f>E4</f>
        <v>5000</v>
      </c>
      <c r="G4" s="5">
        <f>C4-F4</f>
        <v>35000</v>
      </c>
    </row>
    <row r="5" spans="2:7" x14ac:dyDescent="0.25">
      <c r="B5" s="4" t="s">
        <v>7</v>
      </c>
      <c r="C5" s="5">
        <v>40000</v>
      </c>
      <c r="D5" s="17">
        <f t="shared" ref="D5:D9" si="0">1/5</f>
        <v>0.2</v>
      </c>
      <c r="E5" s="5">
        <f>C5*D5</f>
        <v>8000</v>
      </c>
      <c r="F5" s="5">
        <f>F4+E5</f>
        <v>13000</v>
      </c>
      <c r="G5" s="5">
        <f t="shared" ref="G5:G9" si="1">C5-F5</f>
        <v>27000</v>
      </c>
    </row>
    <row r="6" spans="2:7" x14ac:dyDescent="0.25">
      <c r="B6" s="4" t="s">
        <v>8</v>
      </c>
      <c r="C6" s="5">
        <v>40000</v>
      </c>
      <c r="D6" s="17">
        <f t="shared" si="0"/>
        <v>0.2</v>
      </c>
      <c r="E6" s="5">
        <f t="shared" ref="E6:E8" si="2">C6*D6</f>
        <v>8000</v>
      </c>
      <c r="F6" s="5">
        <f t="shared" ref="F6:F9" si="3">F5+E6</f>
        <v>21000</v>
      </c>
      <c r="G6" s="5">
        <f t="shared" si="1"/>
        <v>19000</v>
      </c>
    </row>
    <row r="7" spans="2:7" x14ac:dyDescent="0.25">
      <c r="B7" s="4" t="s">
        <v>9</v>
      </c>
      <c r="C7" s="5">
        <v>40000</v>
      </c>
      <c r="D7" s="17">
        <f t="shared" si="0"/>
        <v>0.2</v>
      </c>
      <c r="E7" s="5">
        <f t="shared" si="2"/>
        <v>8000</v>
      </c>
      <c r="F7" s="5">
        <f t="shared" si="3"/>
        <v>29000</v>
      </c>
      <c r="G7" s="5">
        <f t="shared" si="1"/>
        <v>11000</v>
      </c>
    </row>
    <row r="8" spans="2:7" x14ac:dyDescent="0.25">
      <c r="B8" s="4" t="s">
        <v>10</v>
      </c>
      <c r="C8" s="5">
        <v>40000</v>
      </c>
      <c r="D8" s="17">
        <f t="shared" si="0"/>
        <v>0.2</v>
      </c>
      <c r="E8" s="5">
        <f t="shared" si="2"/>
        <v>8000</v>
      </c>
      <c r="F8" s="5">
        <f t="shared" si="3"/>
        <v>37000</v>
      </c>
      <c r="G8" s="5">
        <f t="shared" si="1"/>
        <v>3000</v>
      </c>
    </row>
    <row r="9" spans="2:7" x14ac:dyDescent="0.25">
      <c r="B9" s="4" t="s">
        <v>11</v>
      </c>
      <c r="C9" s="5">
        <v>40000</v>
      </c>
      <c r="D9" s="17">
        <f t="shared" si="0"/>
        <v>0.2</v>
      </c>
      <c r="E9" s="5">
        <f>C9*D9*(120+15)/360</f>
        <v>3000</v>
      </c>
      <c r="F9" s="5">
        <f t="shared" si="3"/>
        <v>40000</v>
      </c>
      <c r="G9" s="5">
        <f t="shared" si="1"/>
        <v>0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Fourneaux cuisine</vt:lpstr>
      <vt:lpstr>Matériels sécurité</vt:lpstr>
      <vt:lpstr>Aménagements décoratifs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requin</dc:creator>
  <cp:lastModifiedBy>Lehoux.Marie-Astrid</cp:lastModifiedBy>
  <dcterms:created xsi:type="dcterms:W3CDTF">2017-10-30T16:44:11Z</dcterms:created>
  <dcterms:modified xsi:type="dcterms:W3CDTF">2018-06-21T09:05:35Z</dcterms:modified>
</cp:coreProperties>
</file>